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xlopez\OneDrive - bst.cat\B. Contractacio Publica\Gs. Concursos\25. Concurs d'obres\Projectes\BST\3. Zones Administratives\"/>
    </mc:Choice>
  </mc:AlternateContent>
  <bookViews>
    <workbookView xWindow="28680" yWindow="-120" windowWidth="29040" windowHeight="15720"/>
  </bookViews>
  <sheets>
    <sheet name="Trasllat Oficines FTA" sheetId="8" r:id="rId1"/>
    <sheet name="Magatzem FTA" sheetId="12" r:id="rId2"/>
    <sheet name="DPiV" sheetId="13" r:id="rId3"/>
    <sheet name="Comunicació" sheetId="14" r:id="rId4"/>
    <sheet name="Sala d'actes" sheetId="11" r:id="rId5"/>
    <sheet name="REDIS" sheetId="10" r:id="rId6"/>
  </sheets>
  <definedNames>
    <definedName name="_xlnm.Print_Area" localSheetId="3">Comunicació!$B:$E</definedName>
    <definedName name="_xlnm.Print_Area" localSheetId="2">DPiV!$B:$E</definedName>
    <definedName name="_xlnm.Print_Area" localSheetId="1">'Magatzem FTA'!$B:$E</definedName>
    <definedName name="_xlnm.Print_Area" localSheetId="5">REDIS!$B:$E</definedName>
    <definedName name="_xlnm.Print_Area" localSheetId="4">'Sala d''actes'!$B:$E</definedName>
    <definedName name="_xlnm.Print_Area" localSheetId="0">'Trasllat Oficines FTA'!$B:$E</definedName>
    <definedName name="_xlnm.Print_Titles" localSheetId="3">Comunicació!$1:$8</definedName>
    <definedName name="_xlnm.Print_Titles" localSheetId="2">DPiV!$1:$8</definedName>
    <definedName name="_xlnm.Print_Titles" localSheetId="1">'Magatzem FTA'!$1:$8</definedName>
    <definedName name="_xlnm.Print_Titles" localSheetId="5">REDIS!$1:$8</definedName>
    <definedName name="_xlnm.Print_Titles" localSheetId="4">'Sala d''actes'!$1:$8</definedName>
    <definedName name="_xlnm.Print_Titles" localSheetId="0">'Trasllat Oficines FTA'!$1:$8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5" i="14" l="1"/>
  <c r="I65" i="14" s="1"/>
  <c r="G65" i="14"/>
  <c r="H63" i="14"/>
  <c r="I63" i="14" s="1"/>
  <c r="G63" i="14"/>
  <c r="H61" i="14"/>
  <c r="I61" i="14" s="1"/>
  <c r="G61" i="14"/>
  <c r="H60" i="14"/>
  <c r="I60" i="14" s="1"/>
  <c r="G60" i="14"/>
  <c r="H58" i="14"/>
  <c r="I58" i="14" s="1"/>
  <c r="G58" i="14"/>
  <c r="H55" i="14"/>
  <c r="I55" i="14" s="1"/>
  <c r="G55" i="14"/>
  <c r="H53" i="14"/>
  <c r="I53" i="14" s="1"/>
  <c r="G53" i="14"/>
  <c r="H52" i="14"/>
  <c r="I52" i="14" s="1"/>
  <c r="G52" i="14"/>
  <c r="H51" i="14"/>
  <c r="I51" i="14" s="1"/>
  <c r="G51" i="14"/>
  <c r="H48" i="14"/>
  <c r="I48" i="14" s="1"/>
  <c r="G48" i="14"/>
  <c r="H47" i="14"/>
  <c r="I47" i="14" s="1"/>
  <c r="G47" i="14"/>
  <c r="H45" i="14"/>
  <c r="I45" i="14" s="1"/>
  <c r="G45" i="14"/>
  <c r="H43" i="14"/>
  <c r="I43" i="14" s="1"/>
  <c r="G43" i="14"/>
  <c r="H41" i="14"/>
  <c r="I41" i="14" s="1"/>
  <c r="G41" i="14"/>
  <c r="H39" i="14"/>
  <c r="I39" i="14" s="1"/>
  <c r="G39" i="14"/>
  <c r="H37" i="14"/>
  <c r="I37" i="14" s="1"/>
  <c r="G37" i="14"/>
  <c r="H35" i="14"/>
  <c r="I35" i="14" s="1"/>
  <c r="G35" i="14"/>
  <c r="H34" i="14"/>
  <c r="I34" i="14" s="1"/>
  <c r="G34" i="14"/>
  <c r="H33" i="14"/>
  <c r="I33" i="14" s="1"/>
  <c r="G33" i="14"/>
  <c r="H32" i="14"/>
  <c r="I32" i="14" s="1"/>
  <c r="G32" i="14"/>
  <c r="H31" i="14"/>
  <c r="I31" i="14" s="1"/>
  <c r="G31" i="14"/>
  <c r="H29" i="14"/>
  <c r="I29" i="14" s="1"/>
  <c r="G29" i="14"/>
  <c r="H28" i="14"/>
  <c r="I28" i="14" s="1"/>
  <c r="G28" i="14"/>
  <c r="H27" i="14"/>
  <c r="I27" i="14" s="1"/>
  <c r="G27" i="14"/>
  <c r="H25" i="14"/>
  <c r="I25" i="14" s="1"/>
  <c r="G25" i="14"/>
  <c r="H24" i="14"/>
  <c r="I24" i="14" s="1"/>
  <c r="G24" i="14"/>
  <c r="H23" i="14"/>
  <c r="I23" i="14" s="1"/>
  <c r="G23" i="14"/>
  <c r="H20" i="14"/>
  <c r="I20" i="14" s="1"/>
  <c r="G20" i="14"/>
  <c r="H18" i="14"/>
  <c r="I18" i="14" s="1"/>
  <c r="G18" i="14"/>
  <c r="H17" i="14"/>
  <c r="I17" i="14" s="1"/>
  <c r="G17" i="14"/>
  <c r="H15" i="14"/>
  <c r="I15" i="14" s="1"/>
  <c r="G15" i="14"/>
  <c r="H14" i="14"/>
  <c r="I14" i="14" s="1"/>
  <c r="G14" i="14"/>
  <c r="H11" i="14"/>
  <c r="I11" i="14" s="1"/>
  <c r="G11" i="14"/>
  <c r="H17" i="12"/>
  <c r="I17" i="12" s="1"/>
  <c r="G17" i="12"/>
  <c r="H63" i="8"/>
  <c r="I63" i="8" s="1"/>
  <c r="G63" i="8"/>
  <c r="H39" i="13"/>
  <c r="I39" i="13" s="1"/>
  <c r="G39" i="13"/>
  <c r="H41" i="13"/>
  <c r="I41" i="13" s="1"/>
  <c r="G41" i="13"/>
  <c r="H77" i="8"/>
  <c r="I77" i="8" s="1"/>
  <c r="G77" i="8"/>
  <c r="H74" i="8"/>
  <c r="I74" i="8" s="1"/>
  <c r="G74" i="8"/>
  <c r="H73" i="8"/>
  <c r="I73" i="8" s="1"/>
  <c r="G73" i="8"/>
  <c r="H72" i="8"/>
  <c r="I72" i="8" s="1"/>
  <c r="G72" i="8"/>
  <c r="H71" i="8"/>
  <c r="I71" i="8" s="1"/>
  <c r="G71" i="8"/>
  <c r="H31" i="13"/>
  <c r="I31" i="13" s="1"/>
  <c r="G31" i="13"/>
  <c r="H33" i="13"/>
  <c r="I33" i="13" s="1"/>
  <c r="G33" i="13"/>
  <c r="H32" i="13"/>
  <c r="I32" i="13" s="1"/>
  <c r="G32" i="13"/>
  <c r="G29" i="13"/>
  <c r="H29" i="13"/>
  <c r="I29" i="13" s="1"/>
  <c r="H63" i="13"/>
  <c r="I63" i="13" s="1"/>
  <c r="G63" i="13"/>
  <c r="H61" i="13"/>
  <c r="I61" i="13" s="1"/>
  <c r="G61" i="13"/>
  <c r="H59" i="13"/>
  <c r="I59" i="13" s="1"/>
  <c r="G59" i="13"/>
  <c r="H58" i="13"/>
  <c r="I58" i="13" s="1"/>
  <c r="G58" i="13"/>
  <c r="H56" i="13"/>
  <c r="I56" i="13" s="1"/>
  <c r="G56" i="13"/>
  <c r="H53" i="13"/>
  <c r="I53" i="13" s="1"/>
  <c r="G53" i="13"/>
  <c r="H51" i="13"/>
  <c r="I51" i="13" s="1"/>
  <c r="G51" i="13"/>
  <c r="H48" i="13"/>
  <c r="I48" i="13" s="1"/>
  <c r="G48" i="13"/>
  <c r="H47" i="13"/>
  <c r="I47" i="13" s="1"/>
  <c r="G47" i="13"/>
  <c r="H45" i="13"/>
  <c r="I45" i="13" s="1"/>
  <c r="G45" i="13"/>
  <c r="H43" i="13"/>
  <c r="I43" i="13" s="1"/>
  <c r="G43" i="13"/>
  <c r="H37" i="13"/>
  <c r="I37" i="13" s="1"/>
  <c r="G37" i="13"/>
  <c r="H35" i="13"/>
  <c r="I35" i="13" s="1"/>
  <c r="G35" i="13"/>
  <c r="H34" i="13"/>
  <c r="I34" i="13" s="1"/>
  <c r="G34" i="13"/>
  <c r="H28" i="13"/>
  <c r="I28" i="13" s="1"/>
  <c r="G28" i="13"/>
  <c r="H27" i="13"/>
  <c r="I27" i="13" s="1"/>
  <c r="G27" i="13"/>
  <c r="H25" i="13"/>
  <c r="I25" i="13" s="1"/>
  <c r="G25" i="13"/>
  <c r="H24" i="13"/>
  <c r="I24" i="13" s="1"/>
  <c r="G24" i="13"/>
  <c r="H23" i="13"/>
  <c r="I23" i="13" s="1"/>
  <c r="G23" i="13"/>
  <c r="H20" i="13"/>
  <c r="I20" i="13" s="1"/>
  <c r="G20" i="13"/>
  <c r="H18" i="13"/>
  <c r="I18" i="13" s="1"/>
  <c r="G18" i="13"/>
  <c r="H17" i="13"/>
  <c r="I17" i="13" s="1"/>
  <c r="G17" i="13"/>
  <c r="H15" i="13"/>
  <c r="I15" i="13" s="1"/>
  <c r="G15" i="13"/>
  <c r="H14" i="13"/>
  <c r="I14" i="13" s="1"/>
  <c r="G14" i="13"/>
  <c r="H11" i="13"/>
  <c r="I11" i="13" s="1"/>
  <c r="G11" i="13"/>
  <c r="H68" i="8"/>
  <c r="I68" i="8" s="1"/>
  <c r="G68" i="8"/>
  <c r="H67" i="8"/>
  <c r="I67" i="8" s="1"/>
  <c r="G67" i="8"/>
  <c r="H52" i="8"/>
  <c r="I52" i="8" s="1"/>
  <c r="G52" i="8"/>
  <c r="I66" i="14" l="1"/>
  <c r="H66" i="14"/>
  <c r="H64" i="13"/>
  <c r="I64" i="13"/>
  <c r="H85" i="8"/>
  <c r="I85" i="8" s="1"/>
  <c r="G85" i="8"/>
  <c r="H11" i="12" l="1"/>
  <c r="I11" i="12" s="1"/>
  <c r="G11" i="12"/>
  <c r="H15" i="12"/>
  <c r="I15" i="12" s="1"/>
  <c r="G15" i="12"/>
  <c r="H13" i="12"/>
  <c r="I13" i="12" s="1"/>
  <c r="G13" i="12"/>
  <c r="H11" i="11"/>
  <c r="I11" i="11" s="1"/>
  <c r="G11" i="11"/>
  <c r="H10" i="11"/>
  <c r="I10" i="11" s="1"/>
  <c r="I13" i="11" s="1"/>
  <c r="G10" i="11"/>
  <c r="H12" i="11"/>
  <c r="I12" i="11" s="1"/>
  <c r="G12" i="11"/>
  <c r="H10" i="10"/>
  <c r="I10" i="10" s="1"/>
  <c r="I11" i="10" s="1"/>
  <c r="G10" i="10"/>
  <c r="H83" i="8"/>
  <c r="I83" i="8" s="1"/>
  <c r="G83" i="8"/>
  <c r="H82" i="8"/>
  <c r="I82" i="8" s="1"/>
  <c r="G82" i="8"/>
  <c r="I18" i="12" l="1"/>
  <c r="H11" i="10"/>
  <c r="H13" i="11"/>
  <c r="H18" i="12"/>
  <c r="H27" i="8"/>
  <c r="I27" i="8" s="1"/>
  <c r="G27" i="8"/>
  <c r="H26" i="8"/>
  <c r="I26" i="8" s="1"/>
  <c r="G26" i="8"/>
  <c r="H24" i="8"/>
  <c r="I24" i="8" s="1"/>
  <c r="G24" i="8"/>
  <c r="H23" i="8"/>
  <c r="I23" i="8" s="1"/>
  <c r="G23" i="8"/>
  <c r="H22" i="8"/>
  <c r="I22" i="8" s="1"/>
  <c r="G22" i="8"/>
  <c r="H20" i="8"/>
  <c r="I20" i="8" s="1"/>
  <c r="G20" i="8"/>
  <c r="H19" i="8"/>
  <c r="I19" i="8" s="1"/>
  <c r="G19" i="8"/>
  <c r="H17" i="8"/>
  <c r="I17" i="8" s="1"/>
  <c r="H16" i="8"/>
  <c r="I16" i="8" s="1"/>
  <c r="H15" i="8"/>
  <c r="I15" i="8" s="1"/>
  <c r="H14" i="8"/>
  <c r="I14" i="8" s="1"/>
  <c r="H11" i="8"/>
  <c r="I11" i="8" s="1"/>
  <c r="G17" i="8"/>
  <c r="G16" i="8"/>
  <c r="G15" i="8"/>
  <c r="G14" i="8"/>
  <c r="G11" i="8"/>
  <c r="H76" i="8" l="1"/>
  <c r="I76" i="8" s="1"/>
  <c r="G76" i="8"/>
  <c r="H31" i="8"/>
  <c r="I31" i="8" s="1"/>
  <c r="G31" i="8"/>
  <c r="H87" i="8"/>
  <c r="I87" i="8" s="1"/>
  <c r="G87" i="8"/>
  <c r="H80" i="8"/>
  <c r="I80" i="8" s="1"/>
  <c r="G80" i="8"/>
  <c r="H61" i="8"/>
  <c r="I61" i="8" s="1"/>
  <c r="G61" i="8"/>
  <c r="H60" i="8"/>
  <c r="I60" i="8" s="1"/>
  <c r="G60" i="8"/>
  <c r="H59" i="8"/>
  <c r="I59" i="8" s="1"/>
  <c r="G59" i="8"/>
  <c r="H58" i="8"/>
  <c r="I58" i="8" s="1"/>
  <c r="G58" i="8"/>
  <c r="H57" i="8"/>
  <c r="I57" i="8" s="1"/>
  <c r="G57" i="8"/>
  <c r="H65" i="8"/>
  <c r="I65" i="8" s="1"/>
  <c r="G65" i="8"/>
  <c r="H55" i="8"/>
  <c r="I55" i="8" s="1"/>
  <c r="G55" i="8"/>
  <c r="H36" i="8"/>
  <c r="I36" i="8" s="1"/>
  <c r="G36" i="8"/>
  <c r="H35" i="8"/>
  <c r="I35" i="8" s="1"/>
  <c r="G35" i="8"/>
  <c r="H34" i="8"/>
  <c r="I34" i="8" s="1"/>
  <c r="G34" i="8"/>
  <c r="H50" i="8"/>
  <c r="I50" i="8" s="1"/>
  <c r="G50" i="8"/>
  <c r="H49" i="8"/>
  <c r="I49" i="8" s="1"/>
  <c r="G49" i="8"/>
  <c r="H47" i="8"/>
  <c r="I47" i="8" s="1"/>
  <c r="G47" i="8"/>
  <c r="H46" i="8"/>
  <c r="I46" i="8" s="1"/>
  <c r="G46" i="8"/>
  <c r="H45" i="8"/>
  <c r="I45" i="8" s="1"/>
  <c r="G45" i="8"/>
  <c r="H44" i="8"/>
  <c r="I44" i="8" s="1"/>
  <c r="G44" i="8"/>
  <c r="H43" i="8"/>
  <c r="I43" i="8" s="1"/>
  <c r="G43" i="8"/>
  <c r="H42" i="8"/>
  <c r="I42" i="8" s="1"/>
  <c r="G42" i="8"/>
  <c r="H41" i="8"/>
  <c r="I41" i="8" s="1"/>
  <c r="G41" i="8"/>
  <c r="H39" i="8"/>
  <c r="I39" i="8" s="1"/>
  <c r="G39" i="8"/>
  <c r="H29" i="8"/>
  <c r="I29" i="8" s="1"/>
  <c r="G29" i="8"/>
  <c r="I88" i="8" l="1"/>
  <c r="H88" i="8"/>
</calcChain>
</file>

<file path=xl/comments1.xml><?xml version="1.0" encoding="utf-8"?>
<comments xmlns="http://schemas.openxmlformats.org/spreadsheetml/2006/main">
  <authors>
    <author>Administrador</author>
  </authors>
  <commentList>
    <comment ref="I8" authorId="0" shapeId="0">
      <text>
        <r>
          <rPr>
            <b/>
            <sz val="9"/>
            <color indexed="81"/>
            <rFont val="Tahoma"/>
            <family val="2"/>
          </rPr>
          <t>Administrador:</t>
        </r>
        <r>
          <rPr>
            <sz val="9"/>
            <color indexed="81"/>
            <rFont val="Tahoma"/>
            <family val="2"/>
          </rPr>
          <t xml:space="preserve">
Retirar aquest aspecte. L'oferta econòmica que la realitzin pel total de la prestació.
Per part de BST hem de fer la taula de necessitats indicant unitats i preus.
No son preus màxims... Únicament és preu màxim el total de la licitació, el VEC.
</t>
        </r>
      </text>
    </comment>
  </commentList>
</comments>
</file>

<file path=xl/comments2.xml><?xml version="1.0" encoding="utf-8"?>
<comments xmlns="http://schemas.openxmlformats.org/spreadsheetml/2006/main">
  <authors>
    <author>Administrador</author>
  </authors>
  <commentList>
    <comment ref="I8" authorId="0" shapeId="0">
      <text>
        <r>
          <rPr>
            <b/>
            <sz val="9"/>
            <color indexed="81"/>
            <rFont val="Tahoma"/>
            <family val="2"/>
          </rPr>
          <t>Administrador:</t>
        </r>
        <r>
          <rPr>
            <sz val="9"/>
            <color indexed="81"/>
            <rFont val="Tahoma"/>
            <family val="2"/>
          </rPr>
          <t xml:space="preserve">
Retirar aquest aspecte. L'oferta econòmica que la realitzin pel total de la prestació.
Per part de BST hem de fer la taula de necessitats indicant unitats i preus.
No son preus màxims... Únicament és preu màxim el total de la licitació, el VEC.
</t>
        </r>
      </text>
    </comment>
  </commentList>
</comments>
</file>

<file path=xl/comments3.xml><?xml version="1.0" encoding="utf-8"?>
<comments xmlns="http://schemas.openxmlformats.org/spreadsheetml/2006/main">
  <authors>
    <author>Administrador</author>
  </authors>
  <commentList>
    <comment ref="I8" authorId="0" shapeId="0">
      <text>
        <r>
          <rPr>
            <b/>
            <sz val="9"/>
            <color indexed="81"/>
            <rFont val="Tahoma"/>
            <family val="2"/>
          </rPr>
          <t>Administrador:</t>
        </r>
        <r>
          <rPr>
            <sz val="9"/>
            <color indexed="81"/>
            <rFont val="Tahoma"/>
            <family val="2"/>
          </rPr>
          <t xml:space="preserve">
Retirar aquest aspecte. L'oferta econòmica que la realitzin pel total de la prestació.
Per part de BST hem de fer la taula de necessitats indicant unitats i preus.
No son preus màxims... Únicament és preu màxim el total de la licitació, el VEC.
</t>
        </r>
      </text>
    </comment>
  </commentList>
</comments>
</file>

<file path=xl/comments4.xml><?xml version="1.0" encoding="utf-8"?>
<comments xmlns="http://schemas.openxmlformats.org/spreadsheetml/2006/main">
  <authors>
    <author>Administrador</author>
  </authors>
  <commentList>
    <comment ref="I8" authorId="0" shapeId="0">
      <text>
        <r>
          <rPr>
            <b/>
            <sz val="9"/>
            <color indexed="81"/>
            <rFont val="Tahoma"/>
            <family val="2"/>
          </rPr>
          <t>Administrador:</t>
        </r>
        <r>
          <rPr>
            <sz val="9"/>
            <color indexed="81"/>
            <rFont val="Tahoma"/>
            <family val="2"/>
          </rPr>
          <t xml:space="preserve">
Retirar aquest aspecte. L'oferta econòmica que la realitzin pel total de la prestació.
Per part de BST hem de fer la taula de necessitats indicant unitats i preus.
No son preus màxims... Únicament és preu màxim el total de la licitació, el VEC.
</t>
        </r>
      </text>
    </comment>
  </commentList>
</comments>
</file>

<file path=xl/comments5.xml><?xml version="1.0" encoding="utf-8"?>
<comments xmlns="http://schemas.openxmlformats.org/spreadsheetml/2006/main">
  <authors>
    <author>Administrador</author>
  </authors>
  <commentList>
    <comment ref="I8" authorId="0" shapeId="0">
      <text>
        <r>
          <rPr>
            <b/>
            <sz val="9"/>
            <color indexed="81"/>
            <rFont val="Tahoma"/>
            <family val="2"/>
          </rPr>
          <t>Administrador:</t>
        </r>
        <r>
          <rPr>
            <sz val="9"/>
            <color indexed="81"/>
            <rFont val="Tahoma"/>
            <family val="2"/>
          </rPr>
          <t xml:space="preserve">
Retirar aquest aspecte. L'oferta econòmica que la realitzin pel total de la prestació.
Per part de BST hem de fer la taula de necessitats indicant unitats i preus.
No son preus màxims... Únicament és preu màxim el total de la licitació, el VEC.
</t>
        </r>
      </text>
    </comment>
  </commentList>
</comments>
</file>

<file path=xl/comments6.xml><?xml version="1.0" encoding="utf-8"?>
<comments xmlns="http://schemas.openxmlformats.org/spreadsheetml/2006/main">
  <authors>
    <author>Administrador</author>
  </authors>
  <commentList>
    <comment ref="I8" authorId="0" shapeId="0">
      <text>
        <r>
          <rPr>
            <b/>
            <sz val="9"/>
            <color indexed="81"/>
            <rFont val="Tahoma"/>
            <family val="2"/>
          </rPr>
          <t>Administrador:</t>
        </r>
        <r>
          <rPr>
            <sz val="9"/>
            <color indexed="81"/>
            <rFont val="Tahoma"/>
            <family val="2"/>
          </rPr>
          <t xml:space="preserve">
Retirar aquest aspecte. L'oferta econòmica que la realitzin pel total de la prestació.
Per part de BST hem de fer la taula de necessitats indicant unitats i preus.
No son preus màxims... Únicament és preu màxim el total de la licitació, el VEC.
</t>
        </r>
      </text>
    </comment>
  </commentList>
</comments>
</file>

<file path=xl/sharedStrings.xml><?xml version="1.0" encoding="utf-8"?>
<sst xmlns="http://schemas.openxmlformats.org/spreadsheetml/2006/main" count="576" uniqueCount="235">
  <si>
    <t>SUBSTITUCIÓ DE L’ENLLUMENAT D’EMERGÈNCIA DE LA SEU CORPORATIVA DEL BANC DE SANG I TEIXITS</t>
  </si>
  <si>
    <t>FORMULARI D'OFERTA ECONÒMICA</t>
  </si>
  <si>
    <t>NOM DE L'EMPRESA LICITADORA:</t>
  </si>
  <si>
    <t>PREUS DE L'EMPRESA LICITADORA</t>
  </si>
  <si>
    <t>DESCRIPCIÓ</t>
  </si>
  <si>
    <t>QUANT.</t>
  </si>
  <si>
    <t>PREU UNITAT
 (€) s/IVA</t>
  </si>
  <si>
    <t>PREU UNITAT
 (€) a/IVA</t>
  </si>
  <si>
    <t>PREU TOTAL
 (€) s/IVA</t>
  </si>
  <si>
    <t>PREU TOTAL
 (€) a/IVA</t>
  </si>
  <si>
    <t>1.1</t>
  </si>
  <si>
    <t>ud</t>
  </si>
  <si>
    <t>1.2</t>
  </si>
  <si>
    <t>2.1</t>
  </si>
  <si>
    <t>2.2</t>
  </si>
  <si>
    <t>2.3</t>
  </si>
  <si>
    <t>3.1</t>
  </si>
  <si>
    <t>3.2</t>
  </si>
  <si>
    <t>3.3</t>
  </si>
  <si>
    <t>4.1</t>
  </si>
  <si>
    <t>4.2</t>
  </si>
  <si>
    <t>4.3</t>
  </si>
  <si>
    <t>4.4</t>
  </si>
  <si>
    <t>5.1</t>
  </si>
  <si>
    <t>5.2</t>
  </si>
  <si>
    <t>TOTAL</t>
  </si>
  <si>
    <t>6.1</t>
  </si>
  <si>
    <t>7.1</t>
  </si>
  <si>
    <t>7.2</t>
  </si>
  <si>
    <t>u</t>
  </si>
  <si>
    <t>Cablejat, canalitzacions i mecanismes</t>
  </si>
  <si>
    <t>m</t>
  </si>
  <si>
    <t>PA</t>
  </si>
  <si>
    <t>Conductes, reixes i difusors</t>
  </si>
  <si>
    <t>V+D</t>
  </si>
  <si>
    <t>Fuetó cablejat U/FTP Cat 6a amb connectors RJ45 long. 3m</t>
  </si>
  <si>
    <t>Mobiliari</t>
  </si>
  <si>
    <t>Ajudes d'obra</t>
  </si>
  <si>
    <t>Seguretat i salut</t>
  </si>
  <si>
    <t>Quadres elèctrics</t>
  </si>
  <si>
    <t>Ampliació quadre elèctric de zona amb tres sortides monofàsiques de 16 A, amb protecció magnetotèrmica de 16 A II i diferencial 30 mA 25 A cada sortida per a les noves sortides de força de la sala administrativa.</t>
  </si>
  <si>
    <t>Instal·lacions elèctriques</t>
  </si>
  <si>
    <t>3.1.1</t>
  </si>
  <si>
    <t>3.2.1</t>
  </si>
  <si>
    <t>3.2.2</t>
  </si>
  <si>
    <t>3.2.3</t>
  </si>
  <si>
    <t>Cable 0,6/1 kV RZ1-K (AS), 3x2,5mm2,col.tub
Cable amb conductor de coure de tensió assignada0,6/1 kV, de designació RZ1-K (AS), construcció segons norma UNE 21123-4, tripolar, de secció 3x2,5 mm2, amb coberta del cable de poliolefines, classe de reacció al foc Cca-s1b, d1, a1 segons la norma UNE-EN 50575 amb baixa emissió fums, col·locat en tub (P - 7)</t>
  </si>
  <si>
    <t>Tub flexible corrugat plàstic s/halògens,DN=20mmbaixa emissió fums,2J,320N,2000V,sob/sostremort
Tub flexible corrugat de plàstic sense halògens, de 20 mm de diàmetre nominal, aïllant i no propagador de la flama, de baixa emissió de fums i sense emissió de gasos tòxics ni corrosius, resistència a l'impacte de 2 J, resistència a compressió de 320 N i una rigidesa dielèctrica de 2000 V, muntat sobre sostremort (P - 6)</t>
  </si>
  <si>
    <t>Caixa deriv.plàstic,100x100mm,prot.IP-54,munt.superf.
Caixa de derivació quadrada de plàstic, de 100x100 mm, amb grau de protecció IP-54, muntada superficialment (P - 5)</t>
  </si>
  <si>
    <t>Caixa mec.central.,plàstic,2fileres,p/6mecanismes modulars,muntat superf.
Caixa de mecanismes per a centralització de funcions en lloc de treball, de material plàstic, de 2 fileres, amb capacitat per a 6 mecanismes modulars, muntat superficialment amb 3 metres de fuetó. S'inclouen:
  .- 4 preses de corrent de tipus modular de 2 mòduls estrets, bipolar amb presa de terra lateral (2P+T), 16 A 250 V, 2 de color blanc (subministrament normal) i 2 de color vermell (subministrament SAI).
  .- 2 preses senyal,tipus mod.2mòd.estrets,RJ45 doble,cat.6a F/UTP.
 (P - 8)</t>
  </si>
  <si>
    <t>Caixa mec.central.,plàstic,1 filera,p/4mecanismes modulars,muntat encastat
Caixa de mecanismes per a centralització de funcions en lloc de treball, de material plàstic, d'1 filera, amb capacitat per a 4 mecanismes modulars. S'inclouen:
.- 2 preses de corrent de tipus modular de 2 mòduls estrets, bipolar amb presa de terra lateral (2P+T), 16 A 250 V, 2 de color blanc (subministrament normal).
  .- 2 preses senyal,tipus mod.2mòd.estrets,RJ45 doble,cat.6a F/UTP.
 (P - 9)</t>
  </si>
  <si>
    <t>Adequació instal.lació elèctrica existent
Partida alçada a justificar per a l'adequació de la instal.lació elèctrica existent a les noves necessitats. Inclou modificació de la instal.lació, retirada de cablejat i mecanismes actuals així com per adequadr l'estesa elèctrica de la il.luminació. (P - 2)</t>
  </si>
  <si>
    <t>Sensor triple tecnologia encesa il.luminació
Interruptor sensor de triple tecnologia per a encesa de la il.luminació, de tipus universal, 230 V de tensió d'alimentació, sensibilitat d'activació de 5 a 120 lx, amb tapa, preu mitjà, encastat, amb marc per a mecanisme universal d'1 element de preu mitjà. Inclou cablejat, caixa de derivació, tub corrugat, totalment instal.lat i funcionant. (P - 10)</t>
  </si>
  <si>
    <t>3.3.1</t>
  </si>
  <si>
    <t>2.1.1</t>
  </si>
  <si>
    <t>2.1.2</t>
  </si>
  <si>
    <t>2.1.3</t>
  </si>
  <si>
    <t>Reixa retorn lames inclinades 45º, 600x600mm, 16/12,5mm recta, fixada bastiment
Reixeta de retorn de lames inclinades 45º, d'alumini anoditzat platejat, de 600x600 mm, d'aletes separades 16/12,5 mm, de secció recta i fixada al bastiment. 
Iinclou plénum de xapa aÏllada o fibra per a connexió conducte retorn. (P - 8)</t>
  </si>
  <si>
    <t>Modificació control clima
Desmuntatge i reubicació de termòstat i reprogramació del sistema BMS per a incloure aquest element i les comportes reubicades.  (P - 7)</t>
  </si>
  <si>
    <t>Llumenera decorativa modular d'alumini, de 60x60 cm, de 36 W de potència de la llumenera, 3600 lm de flux lluminós, protecció IP20, regulable DALI, UGR&lt;19, de temperatura de color 4000 K, encastada (P - 11)Llumenera decorativa modular,alumini,60x60cm,36W,3600lm,IP20,regulable DALI,UGR&lt;19,4000K,encastada</t>
  </si>
  <si>
    <t>Pols.persiana m+e,tipus mod.1mòd.estret,10A/250V,2NA,a/tecla,preu mitjà,marc a/bast.p/adapt.mod-rect
Polsador per a persiana amb enclavament mecànic i elèctric de tipus modular d'1 mòdul estret, 10 A 250 V, amb 2 contactes NA, amb tecla, preu mitjà, encastat, amb marc amb bastidor per a l'adaptació de mecanismes modulars a caixa rectangular d'1 mòdul de preu mitjà, amb tub flexible corrugat de PVC folrat exteriorment, caixa de derivació rectangular i conductor de coure de designació H07V-U</t>
  </si>
  <si>
    <t>Altaveu sostre p/encastar Bosch LC1 circular WM06E8,6W,88 dB,UNE-EN 54-24 encastat
Altaveu de sostre per a encastar Bosch LC1 model WM06E8, de forma circular, de 6 W RMS de potència, nivell de pressió sonora 88 dB, amb sistema d'alarma per veu segons la norma UNE-EN 54-24, encastat. S'inclou equip i connexió al sistema de megafonia existent de l'edifici amb cable p/sonoritzacions, paral·lel bicolor 2x1,5mm2,LSZH,col·locat tub.</t>
  </si>
  <si>
    <t>Instal·lacions de comunicació</t>
  </si>
  <si>
    <t>Megafonia</t>
  </si>
  <si>
    <t>3.4</t>
  </si>
  <si>
    <t>3.4.1</t>
  </si>
  <si>
    <t>4.1.1</t>
  </si>
  <si>
    <t>Instal·lacions de seguretat</t>
  </si>
  <si>
    <t>Control d'accessos</t>
  </si>
  <si>
    <t>Maneta intel.ligent amb lector control accessos SALTO XS4
Subministrament i col.locació de maneta intel.ligent per a control d'accessos de la marca SALTO model XS4 amb comunicació sense fils amb el controlador d'accessos. S'inclou mà d'obra, material auxiliar de muntatge i programació del nou punt d'accés al sistema de gestió corresponent del BST.</t>
  </si>
  <si>
    <t>5.1.1</t>
  </si>
  <si>
    <t>4.2.1</t>
  </si>
  <si>
    <t>4.2.2</t>
  </si>
  <si>
    <t>4.2.3</t>
  </si>
  <si>
    <t>4.2.4</t>
  </si>
  <si>
    <t>4.2.5</t>
  </si>
  <si>
    <t>Altres</t>
  </si>
  <si>
    <t>Realització d’un estudi acústic de la sala per assegurar la no existència de reverberacions que puguin causar desconfort al personal que hi treballi, i instal·lació de les mesures fono-absorbent necessàries per mitigar el possible desconfort acústic de la sala.</t>
  </si>
  <si>
    <t>Subministrament de nou mobiliari</t>
  </si>
  <si>
    <t>Desmuntatge, muntatge i trasllat de mobiliari</t>
  </si>
  <si>
    <t>Desmuntatge, trasllat i muntatge de mobiliari i prestatgeries.</t>
  </si>
  <si>
    <t>Desmuntatge, trasllat i muntatge d'arxiu compacte.</t>
  </si>
  <si>
    <t>1.1.1</t>
  </si>
  <si>
    <t>1.3</t>
  </si>
  <si>
    <t>1.2.1</t>
  </si>
  <si>
    <t>1.3.1</t>
  </si>
  <si>
    <t>Treballs previs</t>
  </si>
  <si>
    <t>Catifa adhesiva multicapa atrapapols a accessos de cada zona de actuació. Inclou la substitució periòdica de aquestes.</t>
  </si>
  <si>
    <t>Mesures Nosocomials</t>
  </si>
  <si>
    <t>Mesures de reducció de contaminació acústica</t>
  </si>
  <si>
    <t>Remodelació d'espais</t>
  </si>
  <si>
    <t>Enderrocs</t>
  </si>
  <si>
    <t>Retirada d'equipaments i mobiliari existent, amb mitjans manuals i per
acopi en una altra zona. Inclou mitjans auxiliars.</t>
  </si>
  <si>
    <r>
      <t>m</t>
    </r>
    <r>
      <rPr>
        <vertAlign val="superscript"/>
        <sz val="11"/>
        <color theme="1"/>
        <rFont val="Calibri"/>
        <family val="2"/>
        <scheme val="minor"/>
      </rPr>
      <t>2</t>
    </r>
  </si>
  <si>
    <t>Arrencada de full i bastiment de porta interior de fusta existent de dues fulles batents, amb mitjans manuals i càrrega manual sobre camió o contenidor
Criteri d'amidament: Unitat d'element realment arrencat o desmuntat segons les especificacions de la DT.</t>
  </si>
  <si>
    <t>Enderroc de plaques de cel ras existent, amb mitjans manuals i càrrega manual sobre camió o contenidor.</t>
  </si>
  <si>
    <t>Enderroc puntural d'envà de guix laminat exitent, amb mitjans manuals i càrrega manual de runa sobre camió o contenidor.
Inclou p.p de feines per retacar envans pasants.
Criteri d'amidament: m2 de superfície amidada segons les especificacions de la DT.
Unitat mesurada segons especificacions de la DT.</t>
  </si>
  <si>
    <t>Tancaments i divisòries</t>
  </si>
  <si>
    <t>2.1.4</t>
  </si>
  <si>
    <t>Increment d'alçada de l'envà existent de plaques de guix laminat amb aïllament de plaques de llana de roca format per estructura senzilla normal amb perfileria de planxa d'acer galvanitzat, amb un gruix total de l'envà de 100 mm, muntants cada 400 mm de 70 mm d'amplària i canals de 70 mm d'amplària, 1 placa estàndard (A) de 15 mm de gruix en cada cara, fixades mecànicament i aïllament de plaques de llana mineral de roca de resistència tèrmica &gt;= 1,622 m2·K/W. Inclou p.p de feines per incrementar l'alçada i deixar-ho amb continuitat, calaixos verticals, formació de reforç a l'interior de l'envà per a poder penjar elements que ho requereixin, formació de forats per encastar mecanismes o reixes de ventilació, bandes acústiques superiors i inferiors, cinta base i tractament de juntes i arestes, llestes per pintar.
Nivell de qualitat d'acabat Q3.</t>
  </si>
  <si>
    <t>2.2.1</t>
  </si>
  <si>
    <t>2.2.2</t>
  </si>
  <si>
    <t>Revestiments</t>
  </si>
  <si>
    <t>Pintat de parament vertical de guix, amb pintura plàstica amb acabat llis, amb una capa segelladora i dues d'acabat.
Criteri d'amidament: m2 de superfície real amidada segons les especificacions de la DT.
Amb deducció de la superfície corresponent a obertures d'acord amb els criteris següents:
     - Obertures &lt;= 4 m2: No es dedueixen.
     -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t>
  </si>
  <si>
    <t>Extradossat de plaques de guix laminat format per estructura autoportant lliure normal N amb perfileria de planxa d'acer galvanitzat, amb un gruix total de l'extradossat de 63 mm, muntants cada 400 mm de 48 mm d'amplaria i canals de 48 mm d'amplaria, amb 1 placa tipus estàndard (A) de 15 mm de gruix, fixada mecànicament i aïllament amb plaques de llana mineral de roca de resistència &gt;=1,622 m2.K/W.
Inclou p.p de formació d'estructures especials en obertures, calaixos verticals, formació de reforç a l'interior de l'envà per a poder penjar elements que ho requereixin, formació de forats per encastar mecanismes o reixes de ventilació, bandes acústiques superiors i inferiors, cinta base i tractament de juntes i arestes, llestes per pintar.
Nivell de qualitat d'acabat Q3.
Criteri d'amidament: m2 de superfície amidada segons les especificacions de la DT.Amb deducció de la superfície corresponent a obertures, d'acord amb els criteris següents:
     - Obertures &lt;= 2 m2: No es dedueixen
     - Obertures &gt; 2 m2 i &lt;= 4 m2: Es dedueixen el 50%
     - Obertures &gt; 4 m2: Es dedueixen el 100%
Aquests criteris inclouen la col·locació dels elements que configuren l'obertura, com és ara bastiments.</t>
  </si>
  <si>
    <t>Subministre i col·locació de plaques tipus Minerval A15, de mides igual que les existents, de 12,5 mm de gruix, amb sistema desmuntable.
Inclou reparació i substitució d'estructura metàl·lica en cas de ser necessari.
Inclou p.p d'encastaments de lluminàries i reixes de qualsevol material.
Criteri d'amidament: m2 de superfície amidada segons les especificacions de la DT. Amb deducció de la superfície corresponent a obertures, d'acord amb els criteris següents:
     - Obertures &lt;= 2 m2: No es dedueixen
     - Obertures &gt; 2 m2 i &lt;= 4 m2: Es dedueixen el 50%
     - Obertures &gt; 4 m2: Es dedueixen el 100%
Aquests criteris inclouen la col·locació dels elements que configuren l'obertura, com és ara bastiments, excepte en el cas de forats de més de 4,00 m2 en què aquesta col·locació es compta a part.</t>
  </si>
  <si>
    <t>Cel ras de lamel·les d'alumini prelacat, amb cantell bisellat, model igual que les existent a la zona del passadís, de 30 cm d'amplària i 120cm de llargària, color igual que l'existent, amb la superfície llisa, muntades en posició horitzontal, sense separació, fixades a pressió sobre estructura de perfils omega amb troquel per fixació clipada d'acer galvanitzat, amb perfil de reforç, separats &lt;= 1.5 m, penjats amb suspensió autoanivelladora de barra roscada, separades &lt;= 1.2 m, fixades mecànicament al sostre. Inclou col·locació encastada de mecanismes elèctrics, llumeneres i instal·lacions diverses. Inclou els mitjans auxiliars necessaris per a l'execució de la partida.
Criteri d'amidament: m2 de superfície amidada segons les especificacions de la DT.
Amb deducció de la superfície corresponent a obertures, d'acord amb els criteris següents:
     - Obertures &lt;= 1 m2: No es dedueixen.
     - Obertures &gt; 1 m2: Es dedueix el 100%.
Aquests criteris inclouen l'acabament específic dels acords a les vores, sense que comporti l'ús de materials diferents d'aquells que normalment conformen la unitat.</t>
  </si>
  <si>
    <t>2.3.1</t>
  </si>
  <si>
    <t>2.3.2</t>
  </si>
  <si>
    <t>2.3.3</t>
  </si>
  <si>
    <t>2.4</t>
  </si>
  <si>
    <t>Paviments</t>
  </si>
  <si>
    <t>2.4.1</t>
  </si>
  <si>
    <t>2.4.2</t>
  </si>
  <si>
    <t>Tancaments i divisòries practicables</t>
  </si>
  <si>
    <t>Sòcol de fusta de tauler de DM hidròfug de 16 mm de gruix, lacat de color a escollir per la DF, de 7 cm d´alçària, col·locat amb tacs d´expansió i cargols ocults. Inclou segellat superior amb siliconat acrílica pintable.
Criteri d'amidament: m de llargària amidada segons les especificacions del projecte, amb deducció de la llargària corresponent a obertures d'acord amb els criteris següents:
     - Obertures d'amplària &lt;= 1 m: Es dedueix el 50%
     - Obertures d'amplària &gt; 1 m: Es dedueix el 100%
No s'inclou en aquest criteri el pintat del sòcol.</t>
  </si>
  <si>
    <t>Paviment de PVC homogeni antilliscant en llosetes de 40x40cm marca Tarkett o equivalent, classificació C3, segons UNE-EN 685 i de 2 mm de gruix, color a escollir per la DF, col·locat amb adhesiu acrílic de dispersió aquosa i soldat en calent amb cordó cel·lular de diàmetre 4 mm, amb classificació al foc Bfl-s1 segons EN 13501-1. Inclou remat de canvis de paviments amb perfil d'acer inoxidable, segons fabricant, superfície de sòcol imputada al amidament.
Criteri d'amidament: m2 de superfície amidada segons les especificacions del projecte, amb deducció de la superfí cie corresponent a obertures, d'acord amb els criteris següents:
     - Obertures &lt;= 1 m2: No es dedueixen
     - Obertures &gt; 1 m2: Es dedueix el 100%
Aquests criteris inclouen l'acabament específic dels acords amb les vores, sense que comporti l'ús de material diferents d'aquells que normalment conformen la unitat.</t>
  </si>
  <si>
    <t>Gestió de residus</t>
  </si>
  <si>
    <t>Transport de residus inerts o no especials a instal·lació autoritzada de gestió de residus, amb contenidor de 9 m3 de capacitat.
Criteri d'amidament: m3 de volum amidat amb el criteri de la partida d'obra d'excavació que li correspongui, incrementat amb el coeficient d'esponjament indicat en el plec de condicions tècniques, o qualsevol altre acceptat prèviament i expressament per la DF.La unitat d'obra no inclou les despeses d'abocament ni de manteniment de l'abocador.Es considera un increment per esponjament d'un 35%.</t>
  </si>
  <si>
    <t>Deposició controlada a dipòsit autoritzat, amb cànon sobre la deposició controlada dels residus de la construcció inclòs, segons la LLEI 8/2008, de residus barrejats inerts amb una densitat 1,0 t/m3, procedents de construcció o demolició, amb codi 170107 segons la Llista Europea de Residus (ORDEN MAM/304/2002).
Criteri d'amidament: m3 de volum de cada tipus de residu dipositat a l'abocador o centre de recollida corresponent.La unitat d'obra inclou totes les despeses per la disposició de cada tipus de residu al centre corresponent.Inclou el cànon d'abocament del residu a dipòsit controlat segons el que determina la Llei 8/2008, el pagament del qual queda suspès segons la Llei 7/2011.La empresa receptora del residu ha de facilitar al constructor la informació necessària per complimentar el certificat de disposició de residus, d'acord amb l'article 5.3 del REAL DECRETO 105/2008.</t>
  </si>
  <si>
    <r>
      <t>m</t>
    </r>
    <r>
      <rPr>
        <vertAlign val="superscript"/>
        <sz val="11"/>
        <color theme="1"/>
        <rFont val="Calibri"/>
        <family val="2"/>
        <scheme val="minor"/>
      </rPr>
      <t>3</t>
    </r>
  </si>
  <si>
    <r>
      <t>m</t>
    </r>
    <r>
      <rPr>
        <vertAlign val="superscript"/>
        <sz val="11"/>
        <color theme="1"/>
        <rFont val="Calibri"/>
        <family val="2"/>
        <scheme val="minor"/>
      </rPr>
      <t>4</t>
    </r>
    <r>
      <rPr>
        <sz val="11"/>
        <color theme="1"/>
        <rFont val="Calibri"/>
        <family val="2"/>
        <scheme val="minor"/>
      </rPr>
      <t/>
    </r>
  </si>
  <si>
    <t>Instal·lació d’una porta cega corredissa a l’accés de la zona administrativa de Reddis de planta soterrani (veure gràfic).
Totes les parets de mampares i extradossats existents afectades per les obres i que no s’hagin d’enderrocar ni modificar, s’hauran de respectar i protegir amb la finalitat de no malmetre-les (aquesta despesa haurà d’estar prevista en el pressupost). Tots els desperfectes que es facin hauran de ser reparats per l’empresa adjudicatària sense cap cost addicional pel BST.
Tots els mous elements i divisòries modificades hauran de seguir la línia estètica de les existents en la Seu Corporativa del BST. El format estètic haurà de ser validat per part de la direcció d’Operacions i Enginyeria del BST</t>
  </si>
  <si>
    <t>Il·luminació i persianes</t>
  </si>
  <si>
    <t>Substitució del sistema de control actual per sensors de presencia/moviment a instal·lar en quantitat adequada per al seu correcte funcionament.</t>
  </si>
  <si>
    <t>Substitució del sistema de control actual per la gestió de les persianes mitjançant polsadors a instal·lar en quantitat adequada (es preveu dividir les persianes en 4 sectors) per al seu correcte funcionament. Aquests polsadors han de poder comandar la pujada i baixada de les persianes i la inclinació de les lames per separat.</t>
  </si>
  <si>
    <t>Retirada dels polsadors adhesius inhalàmbrics de les àrees afectades per la intervenció.
Tots els polsadors inhalàmbrics desmuntats s’entregaran al BST per al seu futur reaprofitament.</t>
  </si>
  <si>
    <t>Climatització</t>
  </si>
  <si>
    <t>Electricitat</t>
  </si>
  <si>
    <t>Il·luminació</t>
  </si>
  <si>
    <t>Instal·lacions</t>
  </si>
  <si>
    <t>Modificació de l’encesa dels dos magatzems, incorporant detectors de presencia en ambdós espais.</t>
  </si>
  <si>
    <t>Adequació instal·lació climatització instal·lant dos fancoils d’aigua, un per cada espai incloent el control local mitjançant sonda de retorn i la modificació dels difusors necessaris per a fer impulsió i retorn de l’aire climatitzat.
Els Fan-coil han de ser de tipus cassette, per a treballar en sistemes de distribució d'aigua de 2 tubs, amb 4 vies de sortida d'aire, de 1.5 a 2 kW de potència frigorífica màxima, amb alimentació monofàsica de 230 V inclosa des de quadre elèctric amb protecció magnetotèmica, diferencial i vigi. 
S'inclou termòstat, connexió eléctrica, de control de la valvuleria i posada en marxa.</t>
  </si>
  <si>
    <t xml:space="preserve">Adequació de la instal·lació electrica per a connexió de dos congeladors de -80ºC en cada sala (verda i carbassa). 
S'inclou alimentació monofàsica de 230 V des de quadre elèctric amb protecció magnetotèmica, diferencial i vigi. </t>
  </si>
  <si>
    <t>Conjunt de porta interior practicable de vidre de lluna incolora de 10mm de gruix amb una fulla batent i una tarja lateral, amb fixacions mecàniques, amb mides totals de 185x290cm. Inclou estructura d'acer galvanitzat vista, maneta interior i exterior d'acer galvanitzat. (model igual a la porta existent de la mateixa planta).
Criteri d'amidament: m2 de superfície amidada segons les especificacions de la DT.
La partida inclou la col·locació de les fixacions mecàniques de les targes fixes.</t>
  </si>
  <si>
    <t>2.5</t>
  </si>
  <si>
    <t>2.5.1</t>
  </si>
  <si>
    <t>2.6.1</t>
  </si>
  <si>
    <t>3.1.2</t>
  </si>
  <si>
    <t>3.1.3</t>
  </si>
  <si>
    <t>4.2.6</t>
  </si>
  <si>
    <t>4.2.7</t>
  </si>
  <si>
    <t>4.3.1</t>
  </si>
  <si>
    <t>4.4.1</t>
  </si>
  <si>
    <t>Il.luminació i persianes</t>
  </si>
  <si>
    <t>4.3.2</t>
  </si>
  <si>
    <t xml:space="preserve">Cable transm.dades,4par.,cat.6a U/FTP,poliolefina/poliolefina,n/propag.flama UNE-EN 60332,col.tub/ca
Cable per a transmissió de dades amb conductor de coure, de 4 parells, categoria 6a U/FTP, aïllament de poliolefina i coberta de poliolefina, de baixa emissió de fums i opacitat reduïda, no propagador de la flama segons UNE-EN 60332-1-2, col·locat sota tub o canal </t>
  </si>
  <si>
    <t>5.5</t>
  </si>
  <si>
    <t>8.1</t>
  </si>
  <si>
    <t>8.1.1</t>
  </si>
  <si>
    <t>8.2</t>
  </si>
  <si>
    <t>8.2.1</t>
  </si>
  <si>
    <t>Partida alçada de seguretat i salut. Inclou la gestió documental dels accessos a l'edifici, l'estudi de seguretat i salut, el susministrament de mesures i senyalització de proteccions col.lectives i individuals.</t>
  </si>
  <si>
    <t>Ajudes d'obra civil, en obertura, desmuntatge de sostres, muntatge, petites reparacions, etc.</t>
  </si>
  <si>
    <t>Control de qualitat</t>
  </si>
  <si>
    <t>Partida alçada, a justificar, per la realització d'assaigs de Control de
Qualitat especificats per la D.F.</t>
  </si>
  <si>
    <t>Instal·lacions de climatització</t>
  </si>
  <si>
    <t>Electrificacions</t>
  </si>
  <si>
    <t>Adequació instal.lació de clima
Partida alçada a justificar en concepte d'adequació de la instal.lació de climatització, consistent a reubicació de difusors segons plànol i regulació dels cabals d'aportació a partir de les corresponents comportes de regulació.
S'inclou el desmuntatge i muntatge dels silenciosos i reguladors de cabal de la zona EMBT+Despatxos i el seu posterior muntatge a la zona oficines. Inclou la modificació de conductes de la zona EMBT+Oficines (les comportes que es treguin i reubiquin s'haurà de tapar el conducte corresponentment.
S'inclou mà d'obra i p.p. de material auxiliar.</t>
  </si>
  <si>
    <t>Ajustament del sistema domòtic Desigo Insight de l'edifici.</t>
  </si>
  <si>
    <t>Ajustament del sistema domòtic d'il·luminació Luxmate de l'edifici.</t>
  </si>
  <si>
    <t>8.1.2</t>
  </si>
  <si>
    <t>8.1.3</t>
  </si>
  <si>
    <t>8.1.4</t>
  </si>
  <si>
    <t>9.1</t>
  </si>
  <si>
    <t>9.1.1</t>
  </si>
  <si>
    <t>9.2</t>
  </si>
  <si>
    <t>9.2.1</t>
  </si>
  <si>
    <t>9.3</t>
  </si>
  <si>
    <t>9.3.1</t>
  </si>
  <si>
    <t>9.4</t>
  </si>
  <si>
    <t>9.4.1</t>
  </si>
  <si>
    <t>Caixa mec.central.,plàstic,2fileres,p/8mecanismes modulars,muntat superf.
Punt de consolidació de veu i dades per a sala formada per caixa de mecanismes de material plàstic , de 2 fileres, amb capacitat per a 8 mecanismes modulars, muntat superficialment i ancorada a forjat equipada completament amb 16 bases RJ45 Cat 6A. 
Inclou caixa per a 8 mecanismes de plàstic, 8 mecanismes dobles RJ45, tub corrugat fins la safata.</t>
  </si>
  <si>
    <t xml:space="preserve">Tub flexible corrugat plàstic s/halògens,DN=20mmbaixa emissió fums,2J,320N,2000V,sob/sostremort
Tub flexible corrugat de plàstic sense halògens, de 20 mm de diàmetre nominal, aïllant i no propagador de la flama, de baixa emissió de fums i sense emissió de gasos tòxics ni corrosius, resistència a l'impacte de 2 J, resistència a compressió de 320 N i una rigidesa dielèctrica de 2000 V, muntat sobre sostremort </t>
  </si>
  <si>
    <t xml:space="preserve">Certificació connexió Categoria 6a
Treballs de certificació de les connexions a Categoria 6a amb aparell homologat i emissió d'informe corresponent. </t>
  </si>
  <si>
    <t>Mesures nosocomials a justificar per assegurar la no propagació de la pols d'obra a la resta de les dependències de l'edifici.</t>
  </si>
  <si>
    <t>Remodelació de divisòries</t>
  </si>
  <si>
    <t>Treballs de desmuntatge, muntatge i adaptació de les mampares existent a les noves necessitats descrites en el projecte.</t>
  </si>
  <si>
    <t>Treballs de cegat de la porta posterior de la zona de la Direcció de Persones i Valors.</t>
  </si>
  <si>
    <t>Reubicació de lloses de paviment tècnic per traslladar els forats de passos d'instal·lacions existents, i si s'escau obrir-ne de nous.</t>
  </si>
  <si>
    <t>Reubicació de plaques de cel ras per  reubicar les plaques perforades i/o reubicació de llumeneres, difusors de climatització, detectors de fum, antenes WI-, ...</t>
  </si>
  <si>
    <t>Paviment i cel ras</t>
  </si>
  <si>
    <t>Ajustar el funcionament de les diferents comportes dels espais afectats per la reforma.</t>
  </si>
  <si>
    <t>Subministrament, instal·lació i connexionat d'electrificació de punt de treball amb les següents característiques:
     - Regleta tipus SIMON Connect o similar.
     - Ha de disposar de 2 endolls vermells (SAI) + 2 endolls blancs + una presa doble RJ45 femella.
     - Longitud dels cablejats: 5 m.
     - Connectors elèctrics tipus KBC10 (2 unitats: un pels endolls vermells, i un pels endolls blancs).
     - Connectors de les línies de dades amb RJ45 mascle.
     - Línies de veu i dades amb cable FTP amb certificació a Categoria 6A (caldrà entregar el certificat de cada línia).</t>
  </si>
  <si>
    <t>Desconnexió i retirada dels endolls de servei dels mòduls tècnics de les portes a desmuntar, i anul·lar les línies en qüestió.</t>
  </si>
  <si>
    <t>Traslladar els endolls de connexió i electrificacions existents que surten del paviment tècnic.</t>
  </si>
  <si>
    <t>Connexió dels cablejats d’electrificació dels llocs de treball a les línies preferent i SAI de sota el paviment tècnic.</t>
  </si>
  <si>
    <t>Desconnexió i retirada dels termòstats de les sales a eliminar i unificar el seu funcionament amb el principal ubicat al costat de la porta principal d’accés a l’àrea.</t>
  </si>
  <si>
    <t>Electricitat de potència</t>
  </si>
  <si>
    <t>Substitució del sistema de control actual per la gestió de les persianes per polsadors a instal·lar en quantitat adequada per al seu correcte funcionament. Aquests polsadors han de poder comandar la pujada i baixada de les persianes i la inclinació de les lames per separat.</t>
  </si>
  <si>
    <t>Desplaçament d’algunes de les plaques de cel ras amb llumeneres per adaptar la seva funcionalitat al nou espai diàfan i assegurant una distribució homogènia de la il·luminació.</t>
  </si>
  <si>
    <t>Retirada dels polsadors adhesius inhalàmbrics dels mòduls tècnics de les àrees afectades per la intervenció.</t>
  </si>
  <si>
    <t>Tots els polsadors inhalàmbrics desmuntats s’entregaran al BST per al seu futur reaprofitament.</t>
  </si>
  <si>
    <t>Detecció d'incendis</t>
  </si>
  <si>
    <t>5.2.1</t>
  </si>
  <si>
    <t>5.2.2</t>
  </si>
  <si>
    <t>5.2.3</t>
  </si>
  <si>
    <t>5.2.5</t>
  </si>
  <si>
    <t>5.3</t>
  </si>
  <si>
    <t>Reubicació dels detectors d'incendi, incloent si s'escau la contractació del servei tècnic oficial per tal de realitzar les reprogramacions necessàries.</t>
  </si>
  <si>
    <t>Modificació de les instal·lacions de sostre necessàries per encabir els nous equips, incloent la reprogramació dels diferents sistemes de control, incendis, megafonia, seguretat, ...</t>
  </si>
  <si>
    <t>Desplaçament d’algunes de les plaques de cel ras amb detectors de fum per adaptar la seva funcionalitat al nou espai diàfan.
En el suposat cas que sigui necessària la modificació del cablejat s’haurà de preveure dins el preu del projecte així com les possibles intervencions de tècnics qualificats tercers per atendre la central d’incendis.</t>
  </si>
  <si>
    <t>Desplaçament d’algunes de les plaques de cel ras amb altaveus per adaptar la seva funcionalitat al nou espai diàfan.
Desconnexió i retirada dels potenciòmetres de les sales a eliminar
Unificar el funcionament dels altaveus de les sales desmuntades amb el potenciòmetre principal ubicat al costat de la porta principal d’accés a les dues àrees afectades.
Ajustar el funcionament dels diferents altaveus dels espais afectats per la reforma.
En el suposat cas que sigui necessària la modificació del cablejat s’haurà de preveure dins el preu del projecte així com una prova funcional.</t>
  </si>
  <si>
    <t>Desmuntatge de la manilla amb control d’accés de la porta d’accés posterior.</t>
  </si>
  <si>
    <t>Traslladar els cablejats de veu i dades existents que surten del paviment tècnic i comprovar que la continuïtat dels cables es correcta mitjançant un tester.
Connexió dels punts de veu i dades de les electrificacions dels llocs de treball de les taules i identificar-les segons la numeració de la presa RJ45 del punt de consolidació de sota el paviment tècnic.</t>
  </si>
  <si>
    <r>
      <t xml:space="preserve">Conjunt de dos llocs de treball enfrontats de dimensions 140x80x72 cm formats per dos plans de treball amb una única estructura metàl·lica.
</t>
    </r>
    <r>
      <rPr>
        <u/>
        <sz val="11"/>
        <color theme="1"/>
        <rFont val="Calibri"/>
        <family val="2"/>
        <scheme val="minor"/>
      </rPr>
      <t xml:space="preserve">Estructura de taula </t>
    </r>
    <r>
      <rPr>
        <sz val="11"/>
        <color theme="1"/>
        <rFont val="Calibri"/>
        <family val="2"/>
        <scheme val="minor"/>
      </rPr>
      <t xml:space="preserve">
Estructura metàl·lica compartida fabricada en acer pintat amb pintura de pols epoxi, formada per dos pòrtics en forma de Π, de secció quadrada de 5x5 cm, on s’ancoren entre una i dues bigues transversals rígides per cada lloc de treball. . Les potes han d’incloure dotació d’elements d’anivellació de 10 mm com a mínim per l’absorció de les possibles irregularitats del paviment.
L’acabat exterior serà de pintura pols epoxi, amb un espessor mínim de 35 micres, en color blanc.
</t>
    </r>
    <r>
      <rPr>
        <u/>
        <sz val="11"/>
        <color theme="1"/>
        <rFont val="Calibri"/>
        <family val="2"/>
        <scheme val="minor"/>
      </rPr>
      <t xml:space="preserve">Plans de treball </t>
    </r>
    <r>
      <rPr>
        <sz val="11"/>
        <color theme="1"/>
        <rFont val="Calibri"/>
        <family val="2"/>
        <scheme val="minor"/>
      </rPr>
      <t xml:space="preserve">
Plans de treball de dimensions 140x80x72 , format per taulells de partícules d’alta densitat amb un gruix de 25 mm, cantejat perimetralment amb una cinta d’ABS de 2 mm d’espessor. 
El color del pla de treball serà blanc amb antireflectant per evitar enlluernament.
</t>
    </r>
    <r>
      <rPr>
        <u/>
        <sz val="11"/>
        <color theme="1"/>
        <rFont val="Calibri"/>
        <family val="2"/>
        <scheme val="minor"/>
      </rPr>
      <t>Altres elements complementaris</t>
    </r>
    <r>
      <rPr>
        <sz val="11"/>
        <color theme="1"/>
        <rFont val="Calibri"/>
        <family val="2"/>
        <scheme val="minor"/>
      </rPr>
      <t xml:space="preserve">
o	Safata d’electrificació horitzontal compartida entre els dos plans de treball fixada a l’estructura la qual permeti allotjar dues regletes d’electrificació.
o	Tapa superior d’electrificació metàl·lica abatible ubicada a cada pla de treball de mides aproximades 210x110 mm, situada sobre el canal d’electrificació inferior.
o	Columna d’electrificació vertical per allotjar el cablejat de dues electrificacions (8 cables).
o	Divisòria de vidre o material plàstic translúcid per separar els dos plans de treball fixada a l’estructura. L’altura d’aquesta divisòria ha de ser entre 30 i 40 cm.</t>
    </r>
  </si>
  <si>
    <r>
      <t xml:space="preserve">Llocs de treball de dimensions 140x80x72 cm formats per un plan de treball amb  estructura metàl·lica.
</t>
    </r>
    <r>
      <rPr>
        <u/>
        <sz val="11"/>
        <color theme="1"/>
        <rFont val="Calibri"/>
        <family val="2"/>
        <scheme val="minor"/>
      </rPr>
      <t xml:space="preserve">Estructura de taula </t>
    </r>
    <r>
      <rPr>
        <sz val="11"/>
        <color theme="1"/>
        <rFont val="Calibri"/>
        <family val="2"/>
        <scheme val="minor"/>
      </rPr>
      <t xml:space="preserve">
Estructura metàl·lica compartida fabricada en acer pintat amb pintura de pols epoxi, formada per dos pòrtics en forma de Π, de secció quadrada de 5x5 cm, on s’ancoren entre una i dues bigues transversals rígides. Les potes han d’incloure dotació d’elements d’anivellació de 10 mm com a mínim per l’absorció de les possibles irregularitats del paviment.
L’acabat exterior serà de pintura pols epoxi, amb un espessor mínim de 35 micres, en color blanc.
</t>
    </r>
    <r>
      <rPr>
        <u/>
        <sz val="11"/>
        <color theme="1"/>
        <rFont val="Calibri"/>
        <family val="2"/>
        <scheme val="minor"/>
      </rPr>
      <t xml:space="preserve">Plans de treball </t>
    </r>
    <r>
      <rPr>
        <sz val="11"/>
        <color theme="1"/>
        <rFont val="Calibri"/>
        <family val="2"/>
        <scheme val="minor"/>
      </rPr>
      <t xml:space="preserve">
Plan de treball de dimensions 140x80x72 , format per taulells de partícules d’alta densitat amb un gruix de 25 mm, cantejat perimetralment amb una cinta d’ABS de 2 mm d’espessor. 
El color del pla de treball serà blanc amb antireflectant per evitar enlluernament.
</t>
    </r>
    <r>
      <rPr>
        <u/>
        <sz val="11"/>
        <color theme="1"/>
        <rFont val="Calibri"/>
        <family val="2"/>
        <scheme val="minor"/>
      </rPr>
      <t>Altres elements complementaris</t>
    </r>
    <r>
      <rPr>
        <sz val="11"/>
        <color theme="1"/>
        <rFont val="Calibri"/>
        <family val="2"/>
        <scheme val="minor"/>
      </rPr>
      <t xml:space="preserve">
o	Safata d’electrificació horitzontal cfixada a l’estructura la qual permeti allotjar una regletes d’electrificació.
o	Tapa superior d’electrificació metàl·lica abatible ubicada al pla de treball de mides aproximades 210x110 mm, situada sobre el canal d’electrificació inferior.
o	Columna d’electrificació vertical per allotjar el cablejat de la electrificacions (4 cables).</t>
    </r>
  </si>
  <si>
    <t>Bloc mòbil de 3 calaixos metàl·lic amb idèntics acabats que el conjunt de taules i armaris, per una uniformitat de conjunt de treball.
Ha de disposar de doble clau (una d’elles amb frontissa per tal d’evitar trencaments) i bombí intercanviable numerat.
Ha d’incorporar un sistema de seguretat de bloqueig d’obertura simultània de calaixos, per tal d’evitar accidents.
Ha de disposar d’un taulell de remat superior en laminat d’alta densitat, de 9mm de gruix aproximadament cantejat perimetralment amb una cinta d’ABS de 2 mm d’espessor</t>
  </si>
  <si>
    <r>
      <t xml:space="preserve">Cadira operativa per als llocs de treball d’oficina general. 
</t>
    </r>
    <r>
      <rPr>
        <u/>
        <sz val="11"/>
        <color theme="1"/>
        <rFont val="Calibri"/>
        <family val="2"/>
        <scheme val="minor"/>
      </rPr>
      <t xml:space="preserve">Rodes </t>
    </r>
    <r>
      <rPr>
        <sz val="11"/>
        <color theme="1"/>
        <rFont val="Calibri"/>
        <family val="2"/>
        <scheme val="minor"/>
      </rPr>
      <t xml:space="preserve">
Les rodes han de girar fàcilment al voltant de l’eix vertical. Duals amb frenada 
</t>
    </r>
    <r>
      <rPr>
        <u/>
        <sz val="11"/>
        <color theme="1"/>
        <rFont val="Calibri"/>
        <family val="2"/>
        <scheme val="minor"/>
      </rPr>
      <t xml:space="preserve">Base </t>
    </r>
    <r>
      <rPr>
        <sz val="11"/>
        <color theme="1"/>
        <rFont val="Calibri"/>
        <family val="2"/>
        <scheme val="minor"/>
      </rPr>
      <t xml:space="preserve">
Giratòria amb estructura de  5 radis d’acer pintat  i equipades amb rodes. 
</t>
    </r>
    <r>
      <rPr>
        <u/>
        <sz val="11"/>
        <color theme="1"/>
        <rFont val="Calibri"/>
        <family val="2"/>
        <scheme val="minor"/>
      </rPr>
      <t xml:space="preserve">Sistema d’elevació i amortidor del seient </t>
    </r>
    <r>
      <rPr>
        <sz val="11"/>
        <color theme="1"/>
        <rFont val="Calibri"/>
        <family val="2"/>
        <scheme val="minor"/>
      </rPr>
      <t xml:space="preserve">
Dotada de regulació d’alçada neumàtica que incorpora un tub concèntricamb efecte d’amortidor. 
</t>
    </r>
    <r>
      <rPr>
        <u/>
        <sz val="11"/>
        <color theme="1"/>
        <rFont val="Calibri"/>
        <family val="2"/>
        <scheme val="minor"/>
      </rPr>
      <t xml:space="preserve">Moviment del respatller i sincronització amb el seient </t>
    </r>
    <r>
      <rPr>
        <sz val="11"/>
        <color theme="1"/>
        <rFont val="Calibri"/>
        <family val="2"/>
        <scheme val="minor"/>
      </rPr>
      <t xml:space="preserve">
Moviment sincronitzat en 3 punts, que permet la inclinació del respatller respecte a la posició vertical, inclinació del seient en la part posterior i a l’extrem davanter del seient per quan es traslladi cap avall. 
</t>
    </r>
    <r>
      <rPr>
        <u/>
        <sz val="11"/>
        <color theme="1"/>
        <rFont val="Calibri"/>
        <family val="2"/>
        <scheme val="minor"/>
      </rPr>
      <t xml:space="preserve">Seient </t>
    </r>
    <r>
      <rPr>
        <sz val="11"/>
        <color theme="1"/>
        <rFont val="Calibri"/>
        <family val="2"/>
        <scheme val="minor"/>
      </rPr>
      <t xml:space="preserve">
Regulable en profunditat fins a 55 mm. La base del seient és de polipropilè amb espuma de poliuretà i encoixinat amb la part anterior arrodonida. 
L’espai de sota del seient permet col·locar els peus amb comoditat i la facilitat d’incorporar-se d’assegut a la posició de peu. 
L’entapissat del seient estarà enfundat, amb material que permet la neteja sense deteriorament, permeable al vapor d’aigua. 
</t>
    </r>
    <r>
      <rPr>
        <u/>
        <sz val="11"/>
        <color theme="1"/>
        <rFont val="Calibri"/>
        <family val="2"/>
        <scheme val="minor"/>
      </rPr>
      <t>Respatller</t>
    </r>
    <r>
      <rPr>
        <sz val="11"/>
        <color theme="1"/>
        <rFont val="Calibri"/>
        <family val="2"/>
        <scheme val="minor"/>
      </rPr>
      <t xml:space="preserve">
Respatller de malla de doble elasticitat que permet repartir tensions diferents. 
</t>
    </r>
    <r>
      <rPr>
        <u/>
        <sz val="11"/>
        <color theme="1"/>
        <rFont val="Calibri"/>
        <family val="2"/>
        <scheme val="minor"/>
      </rPr>
      <t>Braços</t>
    </r>
    <r>
      <rPr>
        <sz val="11"/>
        <color theme="1"/>
        <rFont val="Calibri"/>
        <family val="2"/>
        <scheme val="minor"/>
      </rPr>
      <t xml:space="preserve">
Recolza-braços en 3D, regulació en alçada, profunditat i ample. La superfície superior es de poliuretà suau.  
</t>
    </r>
    <r>
      <rPr>
        <u/>
        <sz val="11"/>
        <color theme="1"/>
        <rFont val="Calibri"/>
        <family val="2"/>
        <scheme val="minor"/>
      </rPr>
      <t>Instruccions d’utilització</t>
    </r>
    <r>
      <rPr>
        <sz val="11"/>
        <color theme="1"/>
        <rFont val="Calibri"/>
        <family val="2"/>
        <scheme val="minor"/>
      </rPr>
      <t xml:space="preserve">
Cada cadira va acompanyada d’unes instruccions d’utilització. </t>
    </r>
  </si>
  <si>
    <t>Sistemes de control domòtic</t>
  </si>
  <si>
    <t>3.3.2</t>
  </si>
  <si>
    <t>3.3.3</t>
  </si>
  <si>
    <t>3.3.4</t>
  </si>
  <si>
    <t>3.3.5</t>
  </si>
  <si>
    <t>3.5</t>
  </si>
  <si>
    <t>3.5.1</t>
  </si>
  <si>
    <t>3.6</t>
  </si>
  <si>
    <t>3.6.1</t>
  </si>
  <si>
    <t>3.7</t>
  </si>
  <si>
    <t>3.7.1</t>
  </si>
  <si>
    <t>3.8</t>
  </si>
  <si>
    <t>3.8.1</t>
  </si>
  <si>
    <t>3.9</t>
  </si>
  <si>
    <t>3.9.1</t>
  </si>
  <si>
    <t>3.9.2</t>
  </si>
  <si>
    <t>5.3.1</t>
  </si>
  <si>
    <t>5.4</t>
  </si>
  <si>
    <t>5.4.1</t>
  </si>
  <si>
    <t>4.1.2</t>
  </si>
  <si>
    <t>4.1.3</t>
  </si>
  <si>
    <t>ZONA ADMINISTRATIVA DE FTA</t>
  </si>
  <si>
    <t>MAGATZEM DEL LABORATORI CEL·LULAR I DE TERÀPIES AVANÇADES</t>
  </si>
  <si>
    <t>ZONA ADMINISTRATIVA DE LA DIRECCIÓ DE PERSONES I VALORS</t>
  </si>
  <si>
    <t>ZONA ADMINISTRATIVA DE LA DIRECCIÓ DE COMUNICACIÓ</t>
  </si>
  <si>
    <t>SALA D'ACTES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</si>
</sst>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15" x14ac:knownFonts="1">
    <font>
      <sz val="11"/>
      <color theme="1"/>
      <name val="Calibri"/>
      <family val="2"/>
      <scheme val="minor"/>
    </font>
    <font>
      <b/>
      <sz val="11"/>
      <color theme="0"/>
      <name val="Calibri"/>
      <family val="2"/>
      <scheme val="minor"/>
    </font>
    <font>
      <b/>
      <sz val="16"/>
      <color theme="1"/>
      <name val="Calibri"/>
      <family val="2"/>
      <scheme val="minor"/>
    </font>
    <font>
      <sz val="12"/>
      <color theme="1"/>
      <name val="Calibri"/>
      <family val="2"/>
      <scheme val="minor"/>
    </font>
    <font>
      <b/>
      <sz val="12"/>
      <color theme="1"/>
      <name val="Calibri"/>
      <family val="2"/>
      <scheme val="minor"/>
    </font>
    <font>
      <b/>
      <sz val="12"/>
      <color theme="0"/>
      <name val="Calibri"/>
      <family val="2"/>
      <scheme val="minor"/>
    </font>
    <font>
      <u/>
      <sz val="11"/>
      <color theme="1"/>
      <name val="Calibri"/>
      <family val="2"/>
      <scheme val="minor"/>
    </font>
    <font>
      <b/>
      <sz val="9"/>
      <color indexed="81"/>
      <name val="Tahoma"/>
      <family val="2"/>
    </font>
    <font>
      <sz val="9"/>
      <color indexed="81"/>
      <name val="Tahoma"/>
      <family val="2"/>
    </font>
    <font>
      <sz val="11"/>
      <color rgb="FF000000"/>
      <name val="Calibri"/>
      <family val="2"/>
    </font>
    <font>
      <b/>
      <sz val="8"/>
      <color rgb="FF000000"/>
      <name val="Calibri"/>
      <family val="2"/>
    </font>
    <font>
      <sz val="8"/>
      <color rgb="FF000000"/>
      <name val="Calibri"/>
      <family val="2"/>
    </font>
    <font>
      <b/>
      <sz val="11"/>
      <color theme="1"/>
      <name val="Calibri"/>
      <family val="2"/>
      <scheme val="minor"/>
    </font>
    <font>
      <vertAlign val="superscript"/>
      <sz val="11"/>
      <color theme="1"/>
      <name val="Calibri"/>
      <family val="2"/>
      <scheme val="minor"/>
    </font>
    <font>
      <sz val="8"/>
      <name val="Calibri"/>
      <family val="2"/>
      <scheme val="minor"/>
    </font>
  </fonts>
  <fills count="8">
    <fill>
      <patternFill patternType="none"/>
    </fill>
    <fill>
      <patternFill patternType="gray125"/>
    </fill>
    <fill>
      <patternFill patternType="solid">
        <fgColor rgb="FFC000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39">
    <border>
      <left/>
      <right/>
      <top/>
      <bottom/>
      <diagonal/>
    </border>
    <border>
      <left/>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dashed">
        <color indexed="64"/>
      </bottom>
      <diagonal/>
    </border>
    <border>
      <left/>
      <right style="thin">
        <color indexed="64"/>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dashed">
        <color indexed="64"/>
      </bottom>
      <diagonal/>
    </border>
    <border>
      <left/>
      <right/>
      <top style="hair">
        <color indexed="64"/>
      </top>
      <bottom style="dashed">
        <color indexed="64"/>
      </bottom>
      <diagonal/>
    </border>
    <border>
      <left/>
      <right style="thin">
        <color indexed="64"/>
      </right>
      <top style="hair">
        <color indexed="64"/>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ashed">
        <color indexed="64"/>
      </bottom>
      <diagonal/>
    </border>
    <border>
      <left style="thin">
        <color indexed="64"/>
      </left>
      <right style="thin">
        <color indexed="64"/>
      </right>
      <top/>
      <bottom style="thin">
        <color indexed="64"/>
      </bottom>
      <diagonal/>
    </border>
  </borders>
  <cellStyleXfs count="3">
    <xf numFmtId="0" fontId="0" fillId="0" borderId="0"/>
    <xf numFmtId="0" fontId="9" fillId="0" borderId="0" applyNumberFormat="0" applyBorder="0" applyAlignment="0"/>
    <xf numFmtId="44" fontId="9" fillId="0" borderId="0" applyFont="0" applyFill="0" applyBorder="0" applyAlignment="0" applyProtection="0"/>
  </cellStyleXfs>
  <cellXfs count="95">
    <xf numFmtId="0" fontId="0" fillId="0" borderId="0" xfId="0"/>
    <xf numFmtId="0" fontId="0" fillId="0" borderId="0" xfId="0" applyAlignment="1">
      <alignment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vertical="center"/>
    </xf>
    <xf numFmtId="0" fontId="4" fillId="0" borderId="0" xfId="0" applyFont="1" applyAlignment="1">
      <alignment horizontal="right" vertical="center" wrapText="1"/>
    </xf>
    <xf numFmtId="0" fontId="0" fillId="0" borderId="0" xfId="0" applyAlignment="1">
      <alignment horizontal="center" vertical="center" wrapText="1"/>
    </xf>
    <xf numFmtId="0" fontId="0" fillId="0" borderId="13" xfId="0" applyBorder="1" applyAlignment="1">
      <alignment horizontal="justify" vertical="top" wrapText="1"/>
    </xf>
    <xf numFmtId="0" fontId="0" fillId="0" borderId="13" xfId="0" applyBorder="1" applyAlignment="1">
      <alignment horizontal="left"/>
    </xf>
    <xf numFmtId="164" fontId="0" fillId="0" borderId="14" xfId="0" applyNumberFormat="1" applyBorder="1" applyAlignment="1" applyProtection="1">
      <alignment horizontal="right"/>
      <protection locked="0"/>
    </xf>
    <xf numFmtId="0" fontId="0" fillId="0" borderId="12" xfId="0" applyBorder="1" applyAlignment="1">
      <alignment horizontal="right"/>
    </xf>
    <xf numFmtId="164" fontId="5" fillId="2" borderId="5" xfId="0" applyNumberFormat="1" applyFont="1" applyFill="1" applyBorder="1" applyAlignment="1">
      <alignment vertical="center"/>
    </xf>
    <xf numFmtId="0" fontId="11" fillId="0" borderId="0" xfId="1" applyFont="1" applyAlignment="1">
      <alignment wrapText="1"/>
    </xf>
    <xf numFmtId="0" fontId="10" fillId="0" borderId="0" xfId="1" applyFont="1"/>
    <xf numFmtId="0" fontId="0" fillId="3" borderId="6" xfId="0" applyFill="1" applyBorder="1" applyAlignment="1">
      <alignment horizontal="right"/>
    </xf>
    <xf numFmtId="0" fontId="0" fillId="3" borderId="7" xfId="0" applyFill="1" applyBorder="1" applyAlignment="1">
      <alignment horizontal="left"/>
    </xf>
    <xf numFmtId="164" fontId="0" fillId="3" borderId="8" xfId="0" applyNumberFormat="1" applyFill="1" applyBorder="1" applyAlignment="1">
      <alignment horizontal="right"/>
    </xf>
    <xf numFmtId="164" fontId="0" fillId="5" borderId="8" xfId="0" applyNumberFormat="1" applyFill="1" applyBorder="1" applyAlignment="1" applyProtection="1">
      <alignment horizontal="right"/>
      <protection locked="0"/>
    </xf>
    <xf numFmtId="164" fontId="0" fillId="5" borderId="8" xfId="0" applyNumberFormat="1" applyFill="1" applyBorder="1" applyAlignment="1">
      <alignment horizontal="right"/>
    </xf>
    <xf numFmtId="0" fontId="12" fillId="3" borderId="6" xfId="0" applyFont="1" applyFill="1" applyBorder="1" applyAlignment="1">
      <alignment horizontal="center" vertical="top" wrapText="1"/>
    </xf>
    <xf numFmtId="0" fontId="12" fillId="3" borderId="7" xfId="0" applyFont="1" applyFill="1" applyBorder="1" applyAlignment="1">
      <alignment horizontal="justify" vertical="top" wrapText="1"/>
    </xf>
    <xf numFmtId="0" fontId="0" fillId="0" borderId="16" xfId="0" applyBorder="1" applyAlignment="1">
      <alignment horizontal="right"/>
    </xf>
    <xf numFmtId="0" fontId="0" fillId="0" borderId="17" xfId="0" applyBorder="1" applyAlignment="1">
      <alignment horizontal="left"/>
    </xf>
    <xf numFmtId="164" fontId="0" fillId="0" borderId="18" xfId="0" applyNumberFormat="1" applyBorder="1" applyAlignment="1" applyProtection="1">
      <alignment horizontal="right"/>
      <protection locked="0"/>
    </xf>
    <xf numFmtId="164" fontId="0" fillId="6" borderId="18" xfId="0" applyNumberFormat="1" applyFill="1" applyBorder="1" applyAlignment="1">
      <alignment horizontal="right"/>
    </xf>
    <xf numFmtId="0" fontId="0" fillId="0" borderId="19" xfId="0" applyBorder="1" applyAlignment="1">
      <alignment horizontal="right"/>
    </xf>
    <xf numFmtId="0" fontId="0" fillId="0" borderId="21" xfId="0" applyBorder="1" applyAlignment="1">
      <alignment horizontal="left"/>
    </xf>
    <xf numFmtId="164" fontId="0" fillId="0" borderId="22" xfId="0" applyNumberFormat="1" applyBorder="1" applyAlignment="1" applyProtection="1">
      <alignment horizontal="right"/>
      <protection locked="0"/>
    </xf>
    <xf numFmtId="164" fontId="0" fillId="6" borderId="22" xfId="0" applyNumberFormat="1" applyFill="1" applyBorder="1" applyAlignment="1">
      <alignment horizontal="right"/>
    </xf>
    <xf numFmtId="0" fontId="12" fillId="4" borderId="15" xfId="0" applyFont="1" applyFill="1" applyBorder="1" applyAlignment="1">
      <alignment horizontal="center" vertical="top" wrapText="1"/>
    </xf>
    <xf numFmtId="0" fontId="12" fillId="4" borderId="24" xfId="0" applyFont="1" applyFill="1" applyBorder="1" applyAlignment="1">
      <alignment horizontal="justify" vertical="top" wrapText="1"/>
    </xf>
    <xf numFmtId="0" fontId="0" fillId="4" borderId="15" xfId="0" applyFill="1" applyBorder="1" applyAlignment="1">
      <alignment horizontal="right"/>
    </xf>
    <xf numFmtId="0" fontId="0" fillId="4" borderId="24" xfId="0" applyFill="1" applyBorder="1" applyAlignment="1">
      <alignment horizontal="left"/>
    </xf>
    <xf numFmtId="164" fontId="0" fillId="4" borderId="25" xfId="0" applyNumberFormat="1" applyFill="1" applyBorder="1" applyAlignment="1">
      <alignment horizontal="right"/>
    </xf>
    <xf numFmtId="164" fontId="0" fillId="7" borderId="25" xfId="0" applyNumberFormat="1" applyFill="1" applyBorder="1" applyAlignment="1" applyProtection="1">
      <alignment horizontal="right"/>
      <protection locked="0"/>
    </xf>
    <xf numFmtId="164" fontId="0" fillId="7" borderId="25" xfId="0" applyNumberFormat="1" applyFill="1" applyBorder="1" applyAlignment="1">
      <alignment horizontal="right"/>
    </xf>
    <xf numFmtId="0" fontId="0" fillId="0" borderId="21" xfId="0" applyBorder="1" applyAlignment="1">
      <alignment horizontal="justify" vertical="top" wrapText="1"/>
    </xf>
    <xf numFmtId="0" fontId="0" fillId="0" borderId="19" xfId="0" applyBorder="1" applyAlignment="1">
      <alignment horizontal="center" vertical="top" wrapText="1"/>
    </xf>
    <xf numFmtId="0" fontId="0" fillId="0" borderId="20" xfId="0" applyBorder="1" applyAlignment="1">
      <alignment horizontal="justify" vertical="center" wrapText="1"/>
    </xf>
    <xf numFmtId="0" fontId="0" fillId="0" borderId="16" xfId="0" applyBorder="1" applyAlignment="1">
      <alignment horizontal="center" vertical="top" wrapText="1"/>
    </xf>
    <xf numFmtId="0" fontId="0" fillId="0" borderId="17" xfId="0" applyBorder="1" applyAlignment="1">
      <alignment horizontal="justify" vertical="top" wrapText="1"/>
    </xf>
    <xf numFmtId="0" fontId="0" fillId="0" borderId="20" xfId="0" applyBorder="1" applyAlignment="1">
      <alignment horizontal="justify" vertical="top" wrapText="1"/>
    </xf>
    <xf numFmtId="0" fontId="12" fillId="4" borderId="26" xfId="0" applyFont="1" applyFill="1" applyBorder="1" applyAlignment="1">
      <alignment horizontal="center" vertical="top" wrapText="1"/>
    </xf>
    <xf numFmtId="0" fontId="12" fillId="4" borderId="27" xfId="0" applyFont="1" applyFill="1" applyBorder="1" applyAlignment="1">
      <alignment horizontal="justify" vertical="top" wrapText="1"/>
    </xf>
    <xf numFmtId="0" fontId="0" fillId="4" borderId="26" xfId="0" applyFill="1" applyBorder="1" applyAlignment="1">
      <alignment horizontal="right"/>
    </xf>
    <xf numFmtId="0" fontId="0" fillId="4" borderId="27" xfId="0" applyFill="1" applyBorder="1" applyAlignment="1">
      <alignment horizontal="left"/>
    </xf>
    <xf numFmtId="164" fontId="0" fillId="7" borderId="28" xfId="0" applyNumberFormat="1" applyFill="1" applyBorder="1" applyAlignment="1" applyProtection="1">
      <alignment horizontal="right"/>
      <protection locked="0"/>
    </xf>
    <xf numFmtId="164" fontId="0" fillId="7" borderId="28" xfId="0" applyNumberFormat="1" applyFill="1" applyBorder="1" applyAlignment="1">
      <alignment horizontal="right"/>
    </xf>
    <xf numFmtId="0" fontId="0" fillId="0" borderId="29" xfId="0" applyBorder="1" applyAlignment="1">
      <alignment horizontal="center" vertical="top" wrapText="1"/>
    </xf>
    <xf numFmtId="0" fontId="0" fillId="0" borderId="30" xfId="0" applyBorder="1" applyAlignment="1">
      <alignment horizontal="justify" vertical="top" wrapText="1"/>
    </xf>
    <xf numFmtId="0" fontId="0" fillId="0" borderId="29" xfId="0" applyBorder="1" applyAlignment="1">
      <alignment horizontal="right"/>
    </xf>
    <xf numFmtId="0" fontId="0" fillId="0" borderId="31" xfId="0" applyBorder="1" applyAlignment="1">
      <alignment horizontal="left"/>
    </xf>
    <xf numFmtId="164" fontId="0" fillId="0" borderId="23" xfId="0" applyNumberFormat="1" applyBorder="1" applyAlignment="1" applyProtection="1">
      <alignment horizontal="right"/>
      <protection locked="0"/>
    </xf>
    <xf numFmtId="164" fontId="0" fillId="6" borderId="23" xfId="0" applyNumberFormat="1" applyFill="1" applyBorder="1" applyAlignment="1">
      <alignment horizontal="right"/>
    </xf>
    <xf numFmtId="0" fontId="3" fillId="0" borderId="21" xfId="0" applyFont="1" applyBorder="1" applyAlignment="1">
      <alignment horizontal="justify" vertical="top" wrapText="1"/>
    </xf>
    <xf numFmtId="0" fontId="0" fillId="0" borderId="12" xfId="0" applyBorder="1" applyAlignment="1">
      <alignment horizontal="center" vertical="top" wrapText="1"/>
    </xf>
    <xf numFmtId="0" fontId="0" fillId="0" borderId="32" xfId="0" applyBorder="1" applyAlignment="1">
      <alignment horizontal="center" vertical="top" wrapText="1"/>
    </xf>
    <xf numFmtId="0" fontId="0" fillId="0" borderId="32" xfId="0" applyBorder="1" applyAlignment="1">
      <alignment horizontal="right"/>
    </xf>
    <xf numFmtId="0" fontId="0" fillId="0" borderId="33" xfId="0" applyBorder="1" applyAlignment="1">
      <alignment horizontal="left"/>
    </xf>
    <xf numFmtId="0" fontId="1" fillId="2" borderId="5" xfId="0" applyFont="1" applyFill="1" applyBorder="1" applyAlignment="1">
      <alignment horizontal="center" vertical="center" wrapText="1"/>
    </xf>
    <xf numFmtId="164" fontId="0" fillId="0" borderId="34" xfId="0" applyNumberFormat="1" applyBorder="1" applyAlignment="1" applyProtection="1">
      <alignment horizontal="right"/>
      <protection locked="0"/>
    </xf>
    <xf numFmtId="164" fontId="0" fillId="6" borderId="34" xfId="0" applyNumberFormat="1" applyFill="1" applyBorder="1" applyAlignment="1">
      <alignment horizontal="right"/>
    </xf>
    <xf numFmtId="164" fontId="0" fillId="3" borderId="8" xfId="0" applyNumberFormat="1" applyFill="1" applyBorder="1" applyAlignment="1" applyProtection="1">
      <alignment horizontal="right"/>
      <protection locked="0"/>
    </xf>
    <xf numFmtId="164" fontId="0" fillId="4" borderId="25" xfId="0" applyNumberFormat="1" applyFill="1" applyBorder="1" applyAlignment="1" applyProtection="1">
      <alignment horizontal="right"/>
      <protection locked="0"/>
    </xf>
    <xf numFmtId="0" fontId="0" fillId="0" borderId="30" xfId="0" applyBorder="1" applyAlignment="1">
      <alignment horizontal="justify" vertical="center" wrapText="1"/>
    </xf>
    <xf numFmtId="0" fontId="12" fillId="4" borderId="9" xfId="0" applyFont="1" applyFill="1" applyBorder="1" applyAlignment="1">
      <alignment horizontal="center" vertical="top" wrapText="1"/>
    </xf>
    <xf numFmtId="0" fontId="12" fillId="4" borderId="10" xfId="0" applyFont="1" applyFill="1" applyBorder="1" applyAlignment="1">
      <alignment horizontal="justify" vertical="top" wrapText="1"/>
    </xf>
    <xf numFmtId="0" fontId="0" fillId="4" borderId="9" xfId="0" applyFill="1" applyBorder="1" applyAlignment="1">
      <alignment horizontal="right"/>
    </xf>
    <xf numFmtId="0" fontId="0" fillId="4" borderId="10" xfId="0" applyFill="1" applyBorder="1" applyAlignment="1">
      <alignment horizontal="left"/>
    </xf>
    <xf numFmtId="164" fontId="0" fillId="4" borderId="11" xfId="0" applyNumberFormat="1" applyFill="1" applyBorder="1" applyAlignment="1" applyProtection="1">
      <alignment horizontal="right"/>
      <protection locked="0"/>
    </xf>
    <xf numFmtId="164" fontId="0" fillId="4" borderId="11" xfId="0" applyNumberFormat="1" applyFill="1" applyBorder="1" applyAlignment="1">
      <alignment horizontal="right"/>
    </xf>
    <xf numFmtId="0" fontId="0" fillId="0" borderId="35" xfId="0" applyBorder="1" applyAlignment="1">
      <alignment horizontal="center" vertical="top" wrapText="1"/>
    </xf>
    <xf numFmtId="0" fontId="0" fillId="0" borderId="36" xfId="0" applyBorder="1" applyAlignment="1">
      <alignment horizontal="justify" vertical="top" wrapText="1"/>
    </xf>
    <xf numFmtId="0" fontId="0" fillId="0" borderId="35" xfId="0" applyBorder="1" applyAlignment="1">
      <alignment horizontal="right"/>
    </xf>
    <xf numFmtId="0" fontId="0" fillId="0" borderId="36" xfId="0" applyBorder="1" applyAlignment="1">
      <alignment horizontal="left"/>
    </xf>
    <xf numFmtId="0" fontId="0" fillId="0" borderId="31" xfId="0" applyBorder="1" applyAlignment="1">
      <alignment horizontal="justify" vertical="top" wrapText="1"/>
    </xf>
    <xf numFmtId="164" fontId="0" fillId="6" borderId="14" xfId="0" applyNumberFormat="1" applyFill="1" applyBorder="1" applyAlignment="1">
      <alignment horizontal="right"/>
    </xf>
    <xf numFmtId="0" fontId="0" fillId="0" borderId="15" xfId="0" applyBorder="1" applyAlignment="1">
      <alignment horizontal="center" vertical="top" wrapText="1"/>
    </xf>
    <xf numFmtId="0" fontId="0" fillId="0" borderId="24" xfId="0" applyBorder="1" applyAlignment="1">
      <alignment horizontal="justify" vertical="top" wrapText="1"/>
    </xf>
    <xf numFmtId="0" fontId="0" fillId="0" borderId="15" xfId="0" applyBorder="1" applyAlignment="1">
      <alignment horizontal="right"/>
    </xf>
    <xf numFmtId="0" fontId="0" fillId="0" borderId="24" xfId="0" applyBorder="1" applyAlignment="1">
      <alignment horizontal="left"/>
    </xf>
    <xf numFmtId="164" fontId="0" fillId="0" borderId="25" xfId="0" applyNumberFormat="1" applyBorder="1" applyAlignment="1" applyProtection="1">
      <alignment horizontal="right"/>
      <protection locked="0"/>
    </xf>
    <xf numFmtId="164" fontId="0" fillId="6" borderId="25" xfId="0" applyNumberFormat="1" applyFill="1" applyBorder="1" applyAlignment="1">
      <alignment horizontal="right"/>
    </xf>
    <xf numFmtId="0" fontId="0" fillId="0" borderId="37" xfId="0" applyBorder="1" applyAlignment="1">
      <alignment horizontal="justify" vertical="top" wrapText="1"/>
    </xf>
    <xf numFmtId="164" fontId="0" fillId="0" borderId="38" xfId="0" applyNumberFormat="1" applyBorder="1" applyAlignment="1" applyProtection="1">
      <alignment horizontal="right"/>
      <protection locked="0"/>
    </xf>
    <xf numFmtId="164" fontId="0" fillId="6" borderId="38" xfId="0" applyNumberFormat="1" applyFill="1" applyBorder="1" applyAlignment="1">
      <alignment horizontal="right"/>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0" borderId="0" xfId="0" applyFont="1"/>
    <xf numFmtId="0" fontId="2" fillId="0" borderId="0" xfId="0" applyFont="1" applyAlignment="1">
      <alignment horizontal="justify" vertical="center" wrapText="1"/>
    </xf>
    <xf numFmtId="0" fontId="2" fillId="0" borderId="0" xfId="0" applyFont="1" applyAlignment="1">
      <alignment horizontal="justify" vertical="center"/>
    </xf>
    <xf numFmtId="0" fontId="4" fillId="0" borderId="1" xfId="0" applyFont="1" applyBorder="1" applyAlignment="1" applyProtection="1">
      <alignment horizontal="left" vertical="center" wrapText="1"/>
      <protection locked="0"/>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cellXfs>
  <cellStyles count="3">
    <cellStyle name="Moneda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149636</xdr:colOff>
      <xdr:row>0</xdr:row>
      <xdr:rowOff>0</xdr:rowOff>
    </xdr:from>
    <xdr:to>
      <xdr:col>8</xdr:col>
      <xdr:colOff>1045105</xdr:colOff>
      <xdr:row>1</xdr:row>
      <xdr:rowOff>0</xdr:rowOff>
    </xdr:to>
    <xdr:pic>
      <xdr:nvPicPr>
        <xdr:cNvPr id="2" name="Picture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149636</xdr:colOff>
      <xdr:row>0</xdr:row>
      <xdr:rowOff>0</xdr:rowOff>
    </xdr:from>
    <xdr:to>
      <xdr:col>8</xdr:col>
      <xdr:colOff>1045105</xdr:colOff>
      <xdr:row>1</xdr:row>
      <xdr:rowOff>0</xdr:rowOff>
    </xdr:to>
    <xdr:pic>
      <xdr:nvPicPr>
        <xdr:cNvPr id="2" name="Picture 1">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417336" y="0"/>
          <a:ext cx="1943219" cy="609600"/>
        </a:xfrm>
        <a:prstGeom prst="rect">
          <a:avLst/>
        </a:prstGeom>
        <a:noFill/>
        <a:ln w="9525">
          <a:noFill/>
          <a:miter lim="800000"/>
          <a:headEnd/>
          <a:tailEnd/>
        </a:ln>
      </xdr:spPr>
    </xdr:pic>
    <xdr:clientData/>
  </xdr:twoCellAnchor>
  <xdr:twoCellAnchor>
    <xdr:from>
      <xdr:col>7</xdr:col>
      <xdr:colOff>149636</xdr:colOff>
      <xdr:row>0</xdr:row>
      <xdr:rowOff>0</xdr:rowOff>
    </xdr:from>
    <xdr:to>
      <xdr:col>8</xdr:col>
      <xdr:colOff>1045105</xdr:colOff>
      <xdr:row>1</xdr:row>
      <xdr:rowOff>0</xdr:rowOff>
    </xdr:to>
    <xdr:pic>
      <xdr:nvPicPr>
        <xdr:cNvPr id="3" name="Picture 1">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149636</xdr:colOff>
      <xdr:row>0</xdr:row>
      <xdr:rowOff>0</xdr:rowOff>
    </xdr:from>
    <xdr:to>
      <xdr:col>8</xdr:col>
      <xdr:colOff>1045105</xdr:colOff>
      <xdr:row>1</xdr:row>
      <xdr:rowOff>0</xdr:rowOff>
    </xdr:to>
    <xdr:pic>
      <xdr:nvPicPr>
        <xdr:cNvPr id="2" name="Picture 1">
          <a:extLst>
            <a:ext uri="{FF2B5EF4-FFF2-40B4-BE49-F238E27FC236}">
              <a16:creationId xmlns:a16="http://schemas.microsoft.com/office/drawing/2014/main" xmlns="" id="{AFB1A19A-0B24-40C0-9588-C9FB6797AA1C}"/>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twoCellAnchor>
    <xdr:from>
      <xdr:col>7</xdr:col>
      <xdr:colOff>149636</xdr:colOff>
      <xdr:row>0</xdr:row>
      <xdr:rowOff>0</xdr:rowOff>
    </xdr:from>
    <xdr:to>
      <xdr:col>8</xdr:col>
      <xdr:colOff>1045105</xdr:colOff>
      <xdr:row>1</xdr:row>
      <xdr:rowOff>0</xdr:rowOff>
    </xdr:to>
    <xdr:pic>
      <xdr:nvPicPr>
        <xdr:cNvPr id="3" name="Picture 1">
          <a:extLst>
            <a:ext uri="{FF2B5EF4-FFF2-40B4-BE49-F238E27FC236}">
              <a16:creationId xmlns:a16="http://schemas.microsoft.com/office/drawing/2014/main" xmlns="" id="{338408A9-D913-4623-A73B-21A0109A8453}"/>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twoCellAnchor>
    <xdr:from>
      <xdr:col>7</xdr:col>
      <xdr:colOff>149636</xdr:colOff>
      <xdr:row>0</xdr:row>
      <xdr:rowOff>0</xdr:rowOff>
    </xdr:from>
    <xdr:to>
      <xdr:col>8</xdr:col>
      <xdr:colOff>1045105</xdr:colOff>
      <xdr:row>1</xdr:row>
      <xdr:rowOff>0</xdr:rowOff>
    </xdr:to>
    <xdr:pic>
      <xdr:nvPicPr>
        <xdr:cNvPr id="4" name="Picture 1">
          <a:extLst>
            <a:ext uri="{FF2B5EF4-FFF2-40B4-BE49-F238E27FC236}">
              <a16:creationId xmlns:a16="http://schemas.microsoft.com/office/drawing/2014/main" xmlns="" id="{77001230-C94D-46B1-95BC-F076FFD3B8B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149636</xdr:colOff>
      <xdr:row>0</xdr:row>
      <xdr:rowOff>0</xdr:rowOff>
    </xdr:from>
    <xdr:to>
      <xdr:col>8</xdr:col>
      <xdr:colOff>1045105</xdr:colOff>
      <xdr:row>1</xdr:row>
      <xdr:rowOff>0</xdr:rowOff>
    </xdr:to>
    <xdr:pic>
      <xdr:nvPicPr>
        <xdr:cNvPr id="2" name="Picture 1">
          <a:extLst>
            <a:ext uri="{FF2B5EF4-FFF2-40B4-BE49-F238E27FC236}">
              <a16:creationId xmlns:a16="http://schemas.microsoft.com/office/drawing/2014/main" xmlns="" id="{D3A93C03-1804-4935-B61A-2536027F817F}"/>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twoCellAnchor>
    <xdr:from>
      <xdr:col>7</xdr:col>
      <xdr:colOff>149636</xdr:colOff>
      <xdr:row>0</xdr:row>
      <xdr:rowOff>0</xdr:rowOff>
    </xdr:from>
    <xdr:to>
      <xdr:col>8</xdr:col>
      <xdr:colOff>1045105</xdr:colOff>
      <xdr:row>1</xdr:row>
      <xdr:rowOff>0</xdr:rowOff>
    </xdr:to>
    <xdr:pic>
      <xdr:nvPicPr>
        <xdr:cNvPr id="3" name="Picture 1">
          <a:extLst>
            <a:ext uri="{FF2B5EF4-FFF2-40B4-BE49-F238E27FC236}">
              <a16:creationId xmlns:a16="http://schemas.microsoft.com/office/drawing/2014/main" xmlns="" id="{E0BEDF18-3068-4468-9390-3361E394E162}"/>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twoCellAnchor>
    <xdr:from>
      <xdr:col>7</xdr:col>
      <xdr:colOff>149636</xdr:colOff>
      <xdr:row>0</xdr:row>
      <xdr:rowOff>0</xdr:rowOff>
    </xdr:from>
    <xdr:to>
      <xdr:col>8</xdr:col>
      <xdr:colOff>1045105</xdr:colOff>
      <xdr:row>1</xdr:row>
      <xdr:rowOff>0</xdr:rowOff>
    </xdr:to>
    <xdr:pic>
      <xdr:nvPicPr>
        <xdr:cNvPr id="4" name="Picture 1">
          <a:extLst>
            <a:ext uri="{FF2B5EF4-FFF2-40B4-BE49-F238E27FC236}">
              <a16:creationId xmlns:a16="http://schemas.microsoft.com/office/drawing/2014/main" xmlns="" id="{C7BC8E00-3707-427F-8540-109BF7E756B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7</xdr:col>
      <xdr:colOff>149636</xdr:colOff>
      <xdr:row>0</xdr:row>
      <xdr:rowOff>0</xdr:rowOff>
    </xdr:from>
    <xdr:to>
      <xdr:col>8</xdr:col>
      <xdr:colOff>1045105</xdr:colOff>
      <xdr:row>1</xdr:row>
      <xdr:rowOff>0</xdr:rowOff>
    </xdr:to>
    <xdr:pic>
      <xdr:nvPicPr>
        <xdr:cNvPr id="2" name="Picture 1">
          <a:extLst>
            <a:ext uri="{FF2B5EF4-FFF2-40B4-BE49-F238E27FC236}">
              <a16:creationId xmlns:a16="http://schemas.microsoft.com/office/drawing/2014/main" xmlns="" id="{00000000-0008-0000-05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7</xdr:col>
      <xdr:colOff>149636</xdr:colOff>
      <xdr:row>0</xdr:row>
      <xdr:rowOff>0</xdr:rowOff>
    </xdr:from>
    <xdr:to>
      <xdr:col>8</xdr:col>
      <xdr:colOff>1045105</xdr:colOff>
      <xdr:row>1</xdr:row>
      <xdr:rowOff>0</xdr:rowOff>
    </xdr:to>
    <xdr:pic>
      <xdr:nvPicPr>
        <xdr:cNvPr id="2" name="Picture 1">
          <a:extLst>
            <a:ext uri="{FF2B5EF4-FFF2-40B4-BE49-F238E27FC236}">
              <a16:creationId xmlns:a16="http://schemas.microsoft.com/office/drawing/2014/main" xmlns=""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417336" y="0"/>
          <a:ext cx="1943219" cy="609600"/>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88"/>
  <sheetViews>
    <sheetView showGridLines="0" tabSelected="1" zoomScale="85" zoomScaleNormal="85" workbookViewId="0">
      <pane ySplit="8" topLeftCell="A61" activePane="bottomLeft" state="frozen"/>
      <selection pane="bottomLeft" activeCell="C67" sqref="C67"/>
    </sheetView>
  </sheetViews>
  <sheetFormatPr baseColWidth="10" defaultColWidth="11.42578125" defaultRowHeight="15" x14ac:dyDescent="0.25"/>
  <cols>
    <col min="1" max="1" width="2.7109375" style="1" customWidth="1"/>
    <col min="2" max="2" width="6.7109375" style="1" customWidth="1"/>
    <col min="3" max="3" width="70.7109375" style="1" customWidth="1"/>
    <col min="4" max="4" width="6.7109375" style="1" customWidth="1"/>
    <col min="5" max="5" width="5.7109375" style="1" customWidth="1"/>
    <col min="6" max="9" width="15.7109375" style="1" customWidth="1"/>
    <col min="10" max="16384" width="11.42578125" style="1"/>
  </cols>
  <sheetData>
    <row r="1" spans="2:9" ht="48" customHeight="1" x14ac:dyDescent="0.35">
      <c r="B1" s="88"/>
      <c r="C1" s="88"/>
    </row>
    <row r="2" spans="2:9" ht="42" customHeight="1" x14ac:dyDescent="0.25">
      <c r="B2" s="89" t="s">
        <v>230</v>
      </c>
      <c r="C2" s="89"/>
      <c r="D2" s="89"/>
      <c r="E2" s="89"/>
      <c r="F2" s="89"/>
      <c r="G2" s="89"/>
      <c r="H2" s="89"/>
      <c r="I2" s="89"/>
    </row>
    <row r="3" spans="2:9" ht="21" hidden="1" customHeight="1" x14ac:dyDescent="0.25">
      <c r="B3" s="89" t="s">
        <v>1</v>
      </c>
      <c r="C3" s="90"/>
      <c r="D3" s="90"/>
      <c r="E3" s="90"/>
    </row>
    <row r="4" spans="2:9" ht="21" hidden="1" customHeight="1" x14ac:dyDescent="0.25">
      <c r="B4" s="2"/>
      <c r="C4" s="3"/>
      <c r="D4" s="3"/>
      <c r="E4" s="3"/>
    </row>
    <row r="5" spans="2:9" s="4" customFormat="1" ht="21" hidden="1" customHeight="1" x14ac:dyDescent="0.25">
      <c r="C5" s="5" t="s">
        <v>2</v>
      </c>
      <c r="D5" s="91"/>
      <c r="E5" s="91"/>
      <c r="F5" s="91"/>
      <c r="G5" s="91"/>
      <c r="H5" s="91"/>
      <c r="I5" s="91"/>
    </row>
    <row r="6" spans="2:9" ht="21" customHeight="1" x14ac:dyDescent="0.25">
      <c r="B6" s="2"/>
      <c r="C6" s="3"/>
      <c r="D6" s="3"/>
      <c r="E6" s="3"/>
    </row>
    <row r="7" spans="2:9" ht="21" x14ac:dyDescent="0.25">
      <c r="B7" s="2"/>
      <c r="C7" s="3"/>
      <c r="D7" s="3"/>
      <c r="E7" s="3"/>
      <c r="F7" s="92" t="s">
        <v>3</v>
      </c>
      <c r="G7" s="93"/>
      <c r="H7" s="93"/>
      <c r="I7" s="94"/>
    </row>
    <row r="8" spans="2:9" s="6" customFormat="1" ht="30" x14ac:dyDescent="0.25">
      <c r="B8" s="86" t="s">
        <v>4</v>
      </c>
      <c r="C8" s="87"/>
      <c r="D8" s="86" t="s">
        <v>5</v>
      </c>
      <c r="E8" s="87"/>
      <c r="F8" s="59" t="s">
        <v>6</v>
      </c>
      <c r="G8" s="59" t="s">
        <v>7</v>
      </c>
      <c r="H8" s="59" t="s">
        <v>8</v>
      </c>
      <c r="I8" s="59" t="s">
        <v>9</v>
      </c>
    </row>
    <row r="9" spans="2:9" x14ac:dyDescent="0.25">
      <c r="B9" s="19">
        <v>1</v>
      </c>
      <c r="C9" s="20" t="s">
        <v>86</v>
      </c>
      <c r="D9" s="14"/>
      <c r="E9" s="15"/>
      <c r="F9" s="62"/>
      <c r="G9" s="16"/>
      <c r="H9" s="16"/>
      <c r="I9" s="16"/>
    </row>
    <row r="10" spans="2:9" s="13" customFormat="1" x14ac:dyDescent="0.25">
      <c r="B10" s="29" t="s">
        <v>10</v>
      </c>
      <c r="C10" s="30" t="s">
        <v>88</v>
      </c>
      <c r="D10" s="31"/>
      <c r="E10" s="32"/>
      <c r="F10" s="63"/>
      <c r="G10" s="33"/>
      <c r="H10" s="33"/>
      <c r="I10" s="33"/>
    </row>
    <row r="11" spans="2:9" ht="30" x14ac:dyDescent="0.25">
      <c r="B11" s="39" t="s">
        <v>82</v>
      </c>
      <c r="C11" s="40" t="s">
        <v>87</v>
      </c>
      <c r="D11" s="21">
        <v>1</v>
      </c>
      <c r="E11" s="22" t="s">
        <v>29</v>
      </c>
      <c r="F11" s="23"/>
      <c r="G11" s="24">
        <f>ROUND(F11*1.21,2)</f>
        <v>0</v>
      </c>
      <c r="H11" s="24">
        <f>ROUND($D11*F11,2)</f>
        <v>0</v>
      </c>
      <c r="I11" s="24">
        <f>ROUND(H11*1.21,2)</f>
        <v>0</v>
      </c>
    </row>
    <row r="12" spans="2:9" x14ac:dyDescent="0.25">
      <c r="B12" s="19">
        <v>2</v>
      </c>
      <c r="C12" s="20" t="s">
        <v>90</v>
      </c>
      <c r="D12" s="14"/>
      <c r="E12" s="15"/>
      <c r="F12" s="62"/>
      <c r="G12" s="16"/>
      <c r="H12" s="16"/>
      <c r="I12" s="16"/>
    </row>
    <row r="13" spans="2:9" s="13" customFormat="1" x14ac:dyDescent="0.25">
      <c r="B13" s="29" t="s">
        <v>13</v>
      </c>
      <c r="C13" s="30" t="s">
        <v>91</v>
      </c>
      <c r="D13" s="31"/>
      <c r="E13" s="32"/>
      <c r="F13" s="63"/>
      <c r="G13" s="33"/>
      <c r="H13" s="33"/>
      <c r="I13" s="33"/>
    </row>
    <row r="14" spans="2:9" ht="30" x14ac:dyDescent="0.25">
      <c r="B14" s="37" t="s">
        <v>54</v>
      </c>
      <c r="C14" s="36" t="s">
        <v>92</v>
      </c>
      <c r="D14" s="25">
        <v>1</v>
      </c>
      <c r="E14" s="26" t="s">
        <v>29</v>
      </c>
      <c r="F14" s="27"/>
      <c r="G14" s="28">
        <f>ROUND(F14*1.21,2)</f>
        <v>0</v>
      </c>
      <c r="H14" s="28">
        <f t="shared" ref="H14:H17" si="0">ROUND($D14*F14,2)</f>
        <v>0</v>
      </c>
      <c r="I14" s="28">
        <f t="shared" ref="I14:I27" si="1">ROUND(H14*1.21,2)</f>
        <v>0</v>
      </c>
    </row>
    <row r="15" spans="2:9" ht="60" customHeight="1" x14ac:dyDescent="0.25">
      <c r="B15" s="37" t="s">
        <v>55</v>
      </c>
      <c r="C15" s="41" t="s">
        <v>94</v>
      </c>
      <c r="D15" s="25">
        <v>1</v>
      </c>
      <c r="E15" s="26" t="s">
        <v>29</v>
      </c>
      <c r="F15" s="27"/>
      <c r="G15" s="28">
        <f t="shared" ref="G15:G27" si="2">ROUND(F15*1.21,2)</f>
        <v>0</v>
      </c>
      <c r="H15" s="28">
        <f t="shared" si="0"/>
        <v>0</v>
      </c>
      <c r="I15" s="28">
        <f t="shared" si="1"/>
        <v>0</v>
      </c>
    </row>
    <row r="16" spans="2:9" ht="30" x14ac:dyDescent="0.25">
      <c r="B16" s="37" t="s">
        <v>56</v>
      </c>
      <c r="C16" s="41" t="s">
        <v>95</v>
      </c>
      <c r="D16" s="25">
        <v>54.6</v>
      </c>
      <c r="E16" s="26" t="s">
        <v>93</v>
      </c>
      <c r="F16" s="27"/>
      <c r="G16" s="28">
        <f t="shared" si="2"/>
        <v>0</v>
      </c>
      <c r="H16" s="28">
        <f t="shared" si="0"/>
        <v>0</v>
      </c>
      <c r="I16" s="28">
        <f t="shared" si="1"/>
        <v>0</v>
      </c>
    </row>
    <row r="17" spans="2:9" ht="90" x14ac:dyDescent="0.25">
      <c r="B17" s="48" t="s">
        <v>98</v>
      </c>
      <c r="C17" s="49" t="s">
        <v>96</v>
      </c>
      <c r="D17" s="50">
        <v>1.9</v>
      </c>
      <c r="E17" s="51" t="s">
        <v>93</v>
      </c>
      <c r="F17" s="52"/>
      <c r="G17" s="53">
        <f t="shared" si="2"/>
        <v>0</v>
      </c>
      <c r="H17" s="53">
        <f t="shared" si="0"/>
        <v>0</v>
      </c>
      <c r="I17" s="53">
        <f t="shared" si="1"/>
        <v>0</v>
      </c>
    </row>
    <row r="18" spans="2:9" s="13" customFormat="1" x14ac:dyDescent="0.25">
      <c r="B18" s="29" t="s">
        <v>14</v>
      </c>
      <c r="C18" s="30" t="s">
        <v>97</v>
      </c>
      <c r="D18" s="31"/>
      <c r="E18" s="32"/>
      <c r="F18" s="63"/>
      <c r="G18" s="33"/>
      <c r="H18" s="33"/>
      <c r="I18" s="33"/>
    </row>
    <row r="19" spans="2:9" ht="300" x14ac:dyDescent="0.25">
      <c r="B19" s="37" t="s">
        <v>100</v>
      </c>
      <c r="C19" s="36" t="s">
        <v>104</v>
      </c>
      <c r="D19" s="25">
        <v>20.65</v>
      </c>
      <c r="E19" s="26" t="s">
        <v>93</v>
      </c>
      <c r="F19" s="27"/>
      <c r="G19" s="28">
        <f t="shared" si="2"/>
        <v>0</v>
      </c>
      <c r="H19" s="28">
        <f t="shared" ref="H19" si="3">ROUND($D19*F19,2)</f>
        <v>0</v>
      </c>
      <c r="I19" s="28">
        <f t="shared" si="1"/>
        <v>0</v>
      </c>
    </row>
    <row r="20" spans="2:9" ht="180" customHeight="1" x14ac:dyDescent="0.25">
      <c r="B20" s="48" t="s">
        <v>101</v>
      </c>
      <c r="C20" s="64" t="s">
        <v>99</v>
      </c>
      <c r="D20" s="50">
        <v>4.33</v>
      </c>
      <c r="E20" s="51" t="s">
        <v>93</v>
      </c>
      <c r="F20" s="52"/>
      <c r="G20" s="53">
        <f t="shared" si="2"/>
        <v>0</v>
      </c>
      <c r="H20" s="53">
        <f t="shared" ref="H20" si="4">ROUND($D20*F20,2)</f>
        <v>0</v>
      </c>
      <c r="I20" s="53">
        <f t="shared" si="1"/>
        <v>0</v>
      </c>
    </row>
    <row r="21" spans="2:9" s="13" customFormat="1" x14ac:dyDescent="0.25">
      <c r="B21" s="29" t="s">
        <v>15</v>
      </c>
      <c r="C21" s="30" t="s">
        <v>102</v>
      </c>
      <c r="D21" s="31"/>
      <c r="E21" s="32"/>
      <c r="F21" s="63"/>
      <c r="G21" s="33"/>
      <c r="H21" s="33"/>
      <c r="I21" s="33"/>
    </row>
    <row r="22" spans="2:9" ht="195" x14ac:dyDescent="0.25">
      <c r="B22" s="37" t="s">
        <v>107</v>
      </c>
      <c r="C22" s="38" t="s">
        <v>103</v>
      </c>
      <c r="D22" s="25">
        <v>108.96</v>
      </c>
      <c r="E22" s="26" t="s">
        <v>93</v>
      </c>
      <c r="F22" s="27"/>
      <c r="G22" s="28">
        <f t="shared" si="2"/>
        <v>0</v>
      </c>
      <c r="H22" s="28">
        <f t="shared" ref="H22:H24" si="5">ROUND($D22*F22,2)</f>
        <v>0</v>
      </c>
      <c r="I22" s="28">
        <f t="shared" si="1"/>
        <v>0</v>
      </c>
    </row>
    <row r="23" spans="2:9" ht="195" x14ac:dyDescent="0.25">
      <c r="B23" s="37" t="s">
        <v>108</v>
      </c>
      <c r="C23" s="38" t="s">
        <v>105</v>
      </c>
      <c r="D23" s="25">
        <v>54.6</v>
      </c>
      <c r="E23" s="26" t="s">
        <v>93</v>
      </c>
      <c r="F23" s="27"/>
      <c r="G23" s="28">
        <f t="shared" si="2"/>
        <v>0</v>
      </c>
      <c r="H23" s="28">
        <f t="shared" si="5"/>
        <v>0</v>
      </c>
      <c r="I23" s="28">
        <f t="shared" si="1"/>
        <v>0</v>
      </c>
    </row>
    <row r="24" spans="2:9" ht="270" x14ac:dyDescent="0.25">
      <c r="B24" s="48" t="s">
        <v>109</v>
      </c>
      <c r="C24" s="64" t="s">
        <v>106</v>
      </c>
      <c r="D24" s="50">
        <v>6</v>
      </c>
      <c r="E24" s="51" t="s">
        <v>93</v>
      </c>
      <c r="F24" s="52"/>
      <c r="G24" s="53">
        <f t="shared" si="2"/>
        <v>0</v>
      </c>
      <c r="H24" s="53">
        <f t="shared" si="5"/>
        <v>0</v>
      </c>
      <c r="I24" s="53">
        <f t="shared" si="1"/>
        <v>0</v>
      </c>
    </row>
    <row r="25" spans="2:9" s="13" customFormat="1" x14ac:dyDescent="0.25">
      <c r="B25" s="29" t="s">
        <v>110</v>
      </c>
      <c r="C25" s="30" t="s">
        <v>111</v>
      </c>
      <c r="D25" s="31"/>
      <c r="E25" s="32"/>
      <c r="F25" s="63"/>
      <c r="G25" s="33"/>
      <c r="H25" s="33"/>
      <c r="I25" s="33"/>
    </row>
    <row r="26" spans="2:9" ht="135" x14ac:dyDescent="0.25">
      <c r="B26" s="37" t="s">
        <v>112</v>
      </c>
      <c r="C26" s="38" t="s">
        <v>115</v>
      </c>
      <c r="D26" s="25">
        <v>50.9</v>
      </c>
      <c r="E26" s="26" t="s">
        <v>31</v>
      </c>
      <c r="F26" s="27"/>
      <c r="G26" s="28">
        <f t="shared" si="2"/>
        <v>0</v>
      </c>
      <c r="H26" s="28">
        <f t="shared" ref="H26:H27" si="6">ROUND($D26*F26,2)</f>
        <v>0</v>
      </c>
      <c r="I26" s="28">
        <f t="shared" si="1"/>
        <v>0</v>
      </c>
    </row>
    <row r="27" spans="2:9" ht="210" x14ac:dyDescent="0.25">
      <c r="B27" s="48" t="s">
        <v>113</v>
      </c>
      <c r="C27" s="64" t="s">
        <v>116</v>
      </c>
      <c r="D27" s="50">
        <v>60.7</v>
      </c>
      <c r="E27" s="51" t="s">
        <v>93</v>
      </c>
      <c r="F27" s="52"/>
      <c r="G27" s="53">
        <f t="shared" si="2"/>
        <v>0</v>
      </c>
      <c r="H27" s="53">
        <f t="shared" si="6"/>
        <v>0</v>
      </c>
      <c r="I27" s="53">
        <f t="shared" si="1"/>
        <v>0</v>
      </c>
    </row>
    <row r="28" spans="2:9" s="13" customFormat="1" x14ac:dyDescent="0.25">
      <c r="B28" s="29" t="s">
        <v>135</v>
      </c>
      <c r="C28" s="30" t="s">
        <v>114</v>
      </c>
      <c r="D28" s="31"/>
      <c r="E28" s="32"/>
      <c r="F28" s="63"/>
      <c r="G28" s="33"/>
      <c r="H28" s="33"/>
      <c r="I28" s="33"/>
    </row>
    <row r="29" spans="2:9" ht="120" x14ac:dyDescent="0.25">
      <c r="B29" s="48" t="s">
        <v>136</v>
      </c>
      <c r="C29" s="75" t="s">
        <v>134</v>
      </c>
      <c r="D29" s="50">
        <v>1</v>
      </c>
      <c r="E29" s="51" t="s">
        <v>11</v>
      </c>
      <c r="F29" s="52"/>
      <c r="G29" s="53">
        <f>ROUND(F29*1.21,2)</f>
        <v>0</v>
      </c>
      <c r="H29" s="53">
        <f>$D29*F29</f>
        <v>0</v>
      </c>
      <c r="I29" s="53">
        <f>H29*1.21</f>
        <v>0</v>
      </c>
    </row>
    <row r="30" spans="2:9" s="13" customFormat="1" x14ac:dyDescent="0.25">
      <c r="B30" s="29">
        <v>2.6</v>
      </c>
      <c r="C30" s="30" t="s">
        <v>89</v>
      </c>
      <c r="D30" s="31"/>
      <c r="E30" s="32"/>
      <c r="F30" s="63"/>
      <c r="G30" s="33"/>
      <c r="H30" s="33"/>
      <c r="I30" s="33"/>
    </row>
    <row r="31" spans="2:9" s="12" customFormat="1" ht="60" x14ac:dyDescent="0.25">
      <c r="B31" s="71" t="s">
        <v>137</v>
      </c>
      <c r="C31" s="72" t="s">
        <v>77</v>
      </c>
      <c r="D31" s="73">
        <v>1</v>
      </c>
      <c r="E31" s="74" t="s">
        <v>32</v>
      </c>
      <c r="F31" s="60"/>
      <c r="G31" s="61">
        <f t="shared" ref="G31" si="7">ROUND(F31*1.21,2)</f>
        <v>0</v>
      </c>
      <c r="H31" s="61">
        <f>$D31*F31</f>
        <v>0</v>
      </c>
      <c r="I31" s="61">
        <f t="shared" ref="I31" si="8">H31*1.21</f>
        <v>0</v>
      </c>
    </row>
    <row r="32" spans="2:9" x14ac:dyDescent="0.25">
      <c r="B32" s="19">
        <v>3</v>
      </c>
      <c r="C32" s="20" t="s">
        <v>156</v>
      </c>
      <c r="D32" s="14"/>
      <c r="E32" s="15"/>
      <c r="F32" s="62"/>
      <c r="G32" s="16"/>
      <c r="H32" s="16"/>
      <c r="I32" s="16"/>
    </row>
    <row r="33" spans="2:9" s="13" customFormat="1" x14ac:dyDescent="0.25">
      <c r="B33" s="29" t="s">
        <v>16</v>
      </c>
      <c r="C33" s="30" t="s">
        <v>33</v>
      </c>
      <c r="D33" s="31"/>
      <c r="E33" s="32"/>
      <c r="F33" s="63"/>
      <c r="G33" s="33"/>
      <c r="H33" s="33"/>
      <c r="I33" s="33"/>
    </row>
    <row r="34" spans="2:9" s="12" customFormat="1" ht="135" x14ac:dyDescent="0.25">
      <c r="B34" s="37" t="s">
        <v>42</v>
      </c>
      <c r="C34" s="36" t="s">
        <v>158</v>
      </c>
      <c r="D34" s="25">
        <v>1</v>
      </c>
      <c r="E34" s="26" t="s">
        <v>32</v>
      </c>
      <c r="F34" s="27"/>
      <c r="G34" s="28">
        <f t="shared" ref="G34:G36" si="9">ROUND(F34*1.21,2)</f>
        <v>0</v>
      </c>
      <c r="H34" s="28">
        <f>$D34*F34</f>
        <v>0</v>
      </c>
      <c r="I34" s="28">
        <f t="shared" ref="I34:I36" si="10">H34*1.21</f>
        <v>0</v>
      </c>
    </row>
    <row r="35" spans="2:9" s="12" customFormat="1" ht="90" x14ac:dyDescent="0.25">
      <c r="B35" s="37" t="s">
        <v>138</v>
      </c>
      <c r="C35" s="36" t="s">
        <v>57</v>
      </c>
      <c r="D35" s="25">
        <v>1</v>
      </c>
      <c r="E35" s="26" t="s">
        <v>29</v>
      </c>
      <c r="F35" s="27"/>
      <c r="G35" s="28">
        <f t="shared" si="9"/>
        <v>0</v>
      </c>
      <c r="H35" s="28">
        <f>$D35*F35</f>
        <v>0</v>
      </c>
      <c r="I35" s="28">
        <f t="shared" si="10"/>
        <v>0</v>
      </c>
    </row>
    <row r="36" spans="2:9" s="12" customFormat="1" ht="45" x14ac:dyDescent="0.25">
      <c r="B36" s="39" t="s">
        <v>139</v>
      </c>
      <c r="C36" s="40" t="s">
        <v>58</v>
      </c>
      <c r="D36" s="21">
        <v>1</v>
      </c>
      <c r="E36" s="22" t="s">
        <v>32</v>
      </c>
      <c r="F36" s="23"/>
      <c r="G36" s="24">
        <f t="shared" si="9"/>
        <v>0</v>
      </c>
      <c r="H36" s="24">
        <f>$D36*F36</f>
        <v>0</v>
      </c>
      <c r="I36" s="24">
        <f t="shared" si="10"/>
        <v>0</v>
      </c>
    </row>
    <row r="37" spans="2:9" x14ac:dyDescent="0.25">
      <c r="B37" s="19">
        <v>4</v>
      </c>
      <c r="C37" s="20" t="s">
        <v>41</v>
      </c>
      <c r="D37" s="14"/>
      <c r="E37" s="15"/>
      <c r="F37" s="62"/>
      <c r="G37" s="16"/>
      <c r="H37" s="16"/>
      <c r="I37" s="16"/>
    </row>
    <row r="38" spans="2:9" x14ac:dyDescent="0.25">
      <c r="B38" s="29" t="s">
        <v>19</v>
      </c>
      <c r="C38" s="30" t="s">
        <v>39</v>
      </c>
      <c r="D38" s="31"/>
      <c r="E38" s="32"/>
      <c r="F38" s="63"/>
      <c r="G38" s="33"/>
      <c r="H38" s="33"/>
      <c r="I38" s="33"/>
    </row>
    <row r="39" spans="2:9" ht="45" x14ac:dyDescent="0.25">
      <c r="B39" s="48" t="s">
        <v>66</v>
      </c>
      <c r="C39" s="75" t="s">
        <v>40</v>
      </c>
      <c r="D39" s="50">
        <v>1</v>
      </c>
      <c r="E39" s="51" t="s">
        <v>32</v>
      </c>
      <c r="F39" s="52"/>
      <c r="G39" s="53">
        <f>ROUND(F39*1.21,2)</f>
        <v>0</v>
      </c>
      <c r="H39" s="53">
        <f>$D39*F39</f>
        <v>0</v>
      </c>
      <c r="I39" s="53">
        <f>H39*1.21</f>
        <v>0</v>
      </c>
    </row>
    <row r="40" spans="2:9" s="13" customFormat="1" x14ac:dyDescent="0.25">
      <c r="B40" s="29" t="s">
        <v>20</v>
      </c>
      <c r="C40" s="30" t="s">
        <v>30</v>
      </c>
      <c r="D40" s="31"/>
      <c r="E40" s="32"/>
      <c r="F40" s="63"/>
      <c r="G40" s="33"/>
      <c r="H40" s="33"/>
      <c r="I40" s="33"/>
    </row>
    <row r="41" spans="2:9" s="12" customFormat="1" ht="75" customHeight="1" x14ac:dyDescent="0.25">
      <c r="B41" s="37" t="s">
        <v>71</v>
      </c>
      <c r="C41" s="36" t="s">
        <v>46</v>
      </c>
      <c r="D41" s="25">
        <v>98</v>
      </c>
      <c r="E41" s="26" t="s">
        <v>31</v>
      </c>
      <c r="F41" s="27"/>
      <c r="G41" s="28">
        <f>ROUND(F41*1.21,2)</f>
        <v>0</v>
      </c>
      <c r="H41" s="28">
        <f>$D41*F41</f>
        <v>0</v>
      </c>
      <c r="I41" s="28">
        <f>H41*1.21</f>
        <v>0</v>
      </c>
    </row>
    <row r="42" spans="2:9" s="12" customFormat="1" ht="105" x14ac:dyDescent="0.25">
      <c r="B42" s="37" t="s">
        <v>72</v>
      </c>
      <c r="C42" s="36" t="s">
        <v>47</v>
      </c>
      <c r="D42" s="25">
        <v>74</v>
      </c>
      <c r="E42" s="26" t="s">
        <v>31</v>
      </c>
      <c r="F42" s="27"/>
      <c r="G42" s="28">
        <f t="shared" ref="G42:G47" si="11">ROUND(F42*1.21,2)</f>
        <v>0</v>
      </c>
      <c r="H42" s="28">
        <f t="shared" ref="H42:H47" si="12">$D42*F42</f>
        <v>0</v>
      </c>
      <c r="I42" s="28">
        <f t="shared" ref="I42:I47" si="13">H42*1.21</f>
        <v>0</v>
      </c>
    </row>
    <row r="43" spans="2:9" s="12" customFormat="1" ht="45" x14ac:dyDescent="0.25">
      <c r="B43" s="37" t="s">
        <v>73</v>
      </c>
      <c r="C43" s="36" t="s">
        <v>48</v>
      </c>
      <c r="D43" s="25">
        <v>15</v>
      </c>
      <c r="E43" s="26" t="s">
        <v>29</v>
      </c>
      <c r="F43" s="27"/>
      <c r="G43" s="28">
        <f t="shared" si="11"/>
        <v>0</v>
      </c>
      <c r="H43" s="28">
        <f t="shared" si="12"/>
        <v>0</v>
      </c>
      <c r="I43" s="28">
        <f t="shared" si="13"/>
        <v>0</v>
      </c>
    </row>
    <row r="44" spans="2:9" s="12" customFormat="1" ht="135" x14ac:dyDescent="0.25">
      <c r="B44" s="37" t="s">
        <v>74</v>
      </c>
      <c r="C44" s="36" t="s">
        <v>49</v>
      </c>
      <c r="D44" s="25">
        <v>8</v>
      </c>
      <c r="E44" s="26" t="s">
        <v>29</v>
      </c>
      <c r="F44" s="27"/>
      <c r="G44" s="28">
        <f t="shared" si="11"/>
        <v>0</v>
      </c>
      <c r="H44" s="28">
        <f t="shared" si="12"/>
        <v>0</v>
      </c>
      <c r="I44" s="28">
        <f t="shared" si="13"/>
        <v>0</v>
      </c>
    </row>
    <row r="45" spans="2:9" s="12" customFormat="1" ht="120" customHeight="1" x14ac:dyDescent="0.25">
      <c r="B45" s="37" t="s">
        <v>75</v>
      </c>
      <c r="C45" s="36" t="s">
        <v>50</v>
      </c>
      <c r="D45" s="25">
        <v>4</v>
      </c>
      <c r="E45" s="26" t="s">
        <v>29</v>
      </c>
      <c r="F45" s="27"/>
      <c r="G45" s="28">
        <f t="shared" si="11"/>
        <v>0</v>
      </c>
      <c r="H45" s="28">
        <f t="shared" si="12"/>
        <v>0</v>
      </c>
      <c r="I45" s="28">
        <f t="shared" si="13"/>
        <v>0</v>
      </c>
    </row>
    <row r="46" spans="2:9" s="12" customFormat="1" ht="75" x14ac:dyDescent="0.25">
      <c r="B46" s="37" t="s">
        <v>140</v>
      </c>
      <c r="C46" s="36" t="s">
        <v>51</v>
      </c>
      <c r="D46" s="25">
        <v>1</v>
      </c>
      <c r="E46" s="26" t="s">
        <v>32</v>
      </c>
      <c r="F46" s="27"/>
      <c r="G46" s="28">
        <f t="shared" si="11"/>
        <v>0</v>
      </c>
      <c r="H46" s="28">
        <f t="shared" si="12"/>
        <v>0</v>
      </c>
      <c r="I46" s="28">
        <f t="shared" si="13"/>
        <v>0</v>
      </c>
    </row>
    <row r="47" spans="2:9" s="12" customFormat="1" ht="90" x14ac:dyDescent="0.25">
      <c r="B47" s="48" t="s">
        <v>141</v>
      </c>
      <c r="C47" s="75" t="s">
        <v>52</v>
      </c>
      <c r="D47" s="50">
        <v>1</v>
      </c>
      <c r="E47" s="51" t="s">
        <v>29</v>
      </c>
      <c r="F47" s="52"/>
      <c r="G47" s="53">
        <f t="shared" si="11"/>
        <v>0</v>
      </c>
      <c r="H47" s="53">
        <f t="shared" si="12"/>
        <v>0</v>
      </c>
      <c r="I47" s="53">
        <f t="shared" si="13"/>
        <v>0</v>
      </c>
    </row>
    <row r="48" spans="2:9" s="13" customFormat="1" x14ac:dyDescent="0.25">
      <c r="B48" s="29" t="s">
        <v>21</v>
      </c>
      <c r="C48" s="30" t="s">
        <v>144</v>
      </c>
      <c r="D48" s="31"/>
      <c r="E48" s="32"/>
      <c r="F48" s="63"/>
      <c r="G48" s="33"/>
      <c r="H48" s="33"/>
      <c r="I48" s="33"/>
    </row>
    <row r="49" spans="2:9" s="12" customFormat="1" ht="75" x14ac:dyDescent="0.25">
      <c r="B49" s="37" t="s">
        <v>142</v>
      </c>
      <c r="C49" s="36" t="s">
        <v>59</v>
      </c>
      <c r="D49" s="25">
        <v>9</v>
      </c>
      <c r="E49" s="26" t="s">
        <v>29</v>
      </c>
      <c r="F49" s="27"/>
      <c r="G49" s="28">
        <f t="shared" ref="G49" si="14">ROUND(F49*1.21,2)</f>
        <v>0</v>
      </c>
      <c r="H49" s="28">
        <f t="shared" ref="H49" si="15">$D49*F49</f>
        <v>0</v>
      </c>
      <c r="I49" s="28">
        <f t="shared" ref="I49" si="16">H49*1.21</f>
        <v>0</v>
      </c>
    </row>
    <row r="50" spans="2:9" s="12" customFormat="1" ht="120" x14ac:dyDescent="0.25">
      <c r="B50" s="48" t="s">
        <v>145</v>
      </c>
      <c r="C50" s="75" t="s">
        <v>60</v>
      </c>
      <c r="D50" s="50">
        <v>1</v>
      </c>
      <c r="E50" s="51" t="s">
        <v>29</v>
      </c>
      <c r="F50" s="52"/>
      <c r="G50" s="53">
        <f t="shared" ref="G50" si="17">ROUND(F50*1.21,2)</f>
        <v>0</v>
      </c>
      <c r="H50" s="53">
        <f t="shared" ref="H50" si="18">$D50*F50</f>
        <v>0</v>
      </c>
      <c r="I50" s="53">
        <f t="shared" ref="I50" si="19">H50*1.21</f>
        <v>0</v>
      </c>
    </row>
    <row r="51" spans="2:9" s="13" customFormat="1" x14ac:dyDescent="0.25">
      <c r="B51" s="65" t="s">
        <v>22</v>
      </c>
      <c r="C51" s="66" t="s">
        <v>157</v>
      </c>
      <c r="D51" s="67"/>
      <c r="E51" s="68"/>
      <c r="F51" s="69"/>
      <c r="G51" s="70"/>
      <c r="H51" s="70"/>
      <c r="I51" s="70"/>
    </row>
    <row r="52" spans="2:9" s="12" customFormat="1" ht="165" x14ac:dyDescent="0.25">
      <c r="B52" s="55" t="s">
        <v>143</v>
      </c>
      <c r="C52" s="7" t="s">
        <v>183</v>
      </c>
      <c r="D52" s="10">
        <v>18</v>
      </c>
      <c r="E52" s="8" t="s">
        <v>29</v>
      </c>
      <c r="F52" s="9"/>
      <c r="G52" s="76">
        <f t="shared" ref="G52" si="20">ROUND(F52*1.21,2)</f>
        <v>0</v>
      </c>
      <c r="H52" s="76">
        <f t="shared" ref="H52" si="21">$D52*F52</f>
        <v>0</v>
      </c>
      <c r="I52" s="76">
        <f t="shared" ref="I52" si="22">H52*1.21</f>
        <v>0</v>
      </c>
    </row>
    <row r="53" spans="2:9" x14ac:dyDescent="0.25">
      <c r="B53" s="19">
        <v>5</v>
      </c>
      <c r="C53" s="20" t="s">
        <v>62</v>
      </c>
      <c r="D53" s="14"/>
      <c r="E53" s="15"/>
      <c r="F53" s="62"/>
      <c r="G53" s="16"/>
      <c r="H53" s="16"/>
      <c r="I53" s="16"/>
    </row>
    <row r="54" spans="2:9" s="13" customFormat="1" x14ac:dyDescent="0.25">
      <c r="B54" s="29" t="s">
        <v>147</v>
      </c>
      <c r="C54" s="30" t="s">
        <v>63</v>
      </c>
      <c r="D54" s="31"/>
      <c r="E54" s="32"/>
      <c r="F54" s="63"/>
      <c r="G54" s="33"/>
      <c r="H54" s="33"/>
      <c r="I54" s="33"/>
    </row>
    <row r="55" spans="2:9" s="12" customFormat="1" ht="105" x14ac:dyDescent="0.25">
      <c r="B55" s="48" t="s">
        <v>70</v>
      </c>
      <c r="C55" s="75" t="s">
        <v>61</v>
      </c>
      <c r="D55" s="50">
        <v>1</v>
      </c>
      <c r="E55" s="51" t="s">
        <v>29</v>
      </c>
      <c r="F55" s="52"/>
      <c r="G55" s="53">
        <f t="shared" ref="G55" si="23">ROUND(F55*1.21,2)</f>
        <v>0</v>
      </c>
      <c r="H55" s="53">
        <f t="shared" ref="H55" si="24">$D55*F55</f>
        <v>0</v>
      </c>
      <c r="I55" s="53">
        <f t="shared" ref="I55" si="25">H55*1.21</f>
        <v>0</v>
      </c>
    </row>
    <row r="56" spans="2:9" s="13" customFormat="1" x14ac:dyDescent="0.25">
      <c r="B56" s="29" t="s">
        <v>24</v>
      </c>
      <c r="C56" s="30" t="s">
        <v>34</v>
      </c>
      <c r="D56" s="31"/>
      <c r="E56" s="32"/>
      <c r="F56" s="63"/>
      <c r="G56" s="33"/>
      <c r="H56" s="33"/>
      <c r="I56" s="33"/>
    </row>
    <row r="57" spans="2:9" s="12" customFormat="1" ht="90" x14ac:dyDescent="0.25">
      <c r="B57" s="37" t="s">
        <v>194</v>
      </c>
      <c r="C57" s="36" t="s">
        <v>146</v>
      </c>
      <c r="D57" s="25">
        <v>1040</v>
      </c>
      <c r="E57" s="26" t="s">
        <v>31</v>
      </c>
      <c r="F57" s="27"/>
      <c r="G57" s="28">
        <f t="shared" ref="G57:G61" si="26">ROUND(F57*1.21,2)</f>
        <v>0</v>
      </c>
      <c r="H57" s="28">
        <f t="shared" ref="H57:H61" si="27">$D57*F57</f>
        <v>0</v>
      </c>
      <c r="I57" s="28">
        <f t="shared" ref="I57:I61" si="28">H57*1.21</f>
        <v>0</v>
      </c>
    </row>
    <row r="58" spans="2:9" s="12" customFormat="1" ht="105" x14ac:dyDescent="0.25">
      <c r="B58" s="37" t="s">
        <v>195</v>
      </c>
      <c r="C58" s="36" t="s">
        <v>172</v>
      </c>
      <c r="D58" s="25">
        <v>3</v>
      </c>
      <c r="E58" s="26" t="s">
        <v>29</v>
      </c>
      <c r="F58" s="27"/>
      <c r="G58" s="28">
        <f t="shared" si="26"/>
        <v>0</v>
      </c>
      <c r="H58" s="28">
        <f t="shared" si="27"/>
        <v>0</v>
      </c>
      <c r="I58" s="28">
        <f t="shared" si="28"/>
        <v>0</v>
      </c>
    </row>
    <row r="59" spans="2:9" s="12" customFormat="1" x14ac:dyDescent="0.25">
      <c r="B59" s="37" t="s">
        <v>196</v>
      </c>
      <c r="C59" s="36" t="s">
        <v>35</v>
      </c>
      <c r="D59" s="25">
        <v>24</v>
      </c>
      <c r="E59" s="26" t="s">
        <v>29</v>
      </c>
      <c r="F59" s="27"/>
      <c r="G59" s="28">
        <f t="shared" si="26"/>
        <v>0</v>
      </c>
      <c r="H59" s="28">
        <f t="shared" si="27"/>
        <v>0</v>
      </c>
      <c r="I59" s="28">
        <f t="shared" si="28"/>
        <v>0</v>
      </c>
    </row>
    <row r="60" spans="2:9" s="12" customFormat="1" ht="105" x14ac:dyDescent="0.25">
      <c r="B60" s="37" t="s">
        <v>197</v>
      </c>
      <c r="C60" s="36" t="s">
        <v>173</v>
      </c>
      <c r="D60" s="25">
        <v>102</v>
      </c>
      <c r="E60" s="26" t="s">
        <v>31</v>
      </c>
      <c r="F60" s="27"/>
      <c r="G60" s="28">
        <f t="shared" si="26"/>
        <v>0</v>
      </c>
      <c r="H60" s="28">
        <f t="shared" si="27"/>
        <v>0</v>
      </c>
      <c r="I60" s="28">
        <f t="shared" si="28"/>
        <v>0</v>
      </c>
    </row>
    <row r="61" spans="2:9" s="12" customFormat="1" ht="45" x14ac:dyDescent="0.25">
      <c r="B61" s="48" t="s">
        <v>197</v>
      </c>
      <c r="C61" s="75" t="s">
        <v>174</v>
      </c>
      <c r="D61" s="50">
        <v>48</v>
      </c>
      <c r="E61" s="51" t="s">
        <v>29</v>
      </c>
      <c r="F61" s="52"/>
      <c r="G61" s="53">
        <f t="shared" si="26"/>
        <v>0</v>
      </c>
      <c r="H61" s="53">
        <f t="shared" si="27"/>
        <v>0</v>
      </c>
      <c r="I61" s="53">
        <f t="shared" si="28"/>
        <v>0</v>
      </c>
    </row>
    <row r="62" spans="2:9" s="13" customFormat="1" x14ac:dyDescent="0.25">
      <c r="B62" s="29" t="s">
        <v>198</v>
      </c>
      <c r="C62" s="30" t="s">
        <v>193</v>
      </c>
      <c r="D62" s="31"/>
      <c r="E62" s="32"/>
      <c r="F62" s="63"/>
      <c r="G62" s="33"/>
      <c r="H62" s="33"/>
      <c r="I62" s="33"/>
    </row>
    <row r="63" spans="2:9" s="12" customFormat="1" ht="30" x14ac:dyDescent="0.25">
      <c r="B63" s="39" t="s">
        <v>71</v>
      </c>
      <c r="C63" s="40" t="s">
        <v>199</v>
      </c>
      <c r="D63" s="21">
        <v>1</v>
      </c>
      <c r="E63" s="22" t="s">
        <v>29</v>
      </c>
      <c r="F63" s="23"/>
      <c r="G63" s="24">
        <f t="shared" ref="G63" si="29">ROUND(F63*1.21,2)</f>
        <v>0</v>
      </c>
      <c r="H63" s="24">
        <f t="shared" ref="H63" si="30">$D63*F63</f>
        <v>0</v>
      </c>
      <c r="I63" s="24">
        <f t="shared" ref="I63" si="31">H63*1.21</f>
        <v>0</v>
      </c>
    </row>
    <row r="64" spans="2:9" x14ac:dyDescent="0.25">
      <c r="B64" s="19">
        <v>6</v>
      </c>
      <c r="C64" s="20" t="s">
        <v>67</v>
      </c>
      <c r="D64" s="14"/>
      <c r="E64" s="15"/>
      <c r="F64" s="62"/>
      <c r="G64" s="16"/>
      <c r="H64" s="16"/>
      <c r="I64" s="16"/>
    </row>
    <row r="65" spans="2:9" s="12" customFormat="1" ht="75" x14ac:dyDescent="0.25">
      <c r="B65" s="55" t="s">
        <v>26</v>
      </c>
      <c r="C65" s="7" t="s">
        <v>69</v>
      </c>
      <c r="D65" s="10">
        <v>1</v>
      </c>
      <c r="E65" s="8" t="s">
        <v>29</v>
      </c>
      <c r="F65" s="9"/>
      <c r="G65" s="76">
        <f t="shared" ref="G65" si="32">ROUND(F65*1.21,2)</f>
        <v>0</v>
      </c>
      <c r="H65" s="76">
        <f t="shared" ref="H65" si="33">$D65*F65</f>
        <v>0</v>
      </c>
      <c r="I65" s="76">
        <f t="shared" ref="I65" si="34">H65*1.21</f>
        <v>0</v>
      </c>
    </row>
    <row r="66" spans="2:9" x14ac:dyDescent="0.25">
      <c r="B66" s="19">
        <v>7</v>
      </c>
      <c r="C66" s="20" t="s">
        <v>209</v>
      </c>
      <c r="D66" s="14"/>
      <c r="E66" s="15"/>
      <c r="F66" s="62"/>
      <c r="G66" s="16"/>
      <c r="H66" s="16"/>
      <c r="I66" s="16"/>
    </row>
    <row r="67" spans="2:9" s="12" customFormat="1" x14ac:dyDescent="0.25">
      <c r="B67" s="77" t="s">
        <v>27</v>
      </c>
      <c r="C67" s="78" t="s">
        <v>159</v>
      </c>
      <c r="D67" s="79">
        <v>1</v>
      </c>
      <c r="E67" s="80" t="s">
        <v>29</v>
      </c>
      <c r="F67" s="81"/>
      <c r="G67" s="82">
        <f t="shared" ref="G67:G68" si="35">ROUND(F67*1.21,2)</f>
        <v>0</v>
      </c>
      <c r="H67" s="82">
        <f t="shared" ref="H67:H68" si="36">$D67*F67</f>
        <v>0</v>
      </c>
      <c r="I67" s="82">
        <f t="shared" ref="I67:I68" si="37">H67*1.21</f>
        <v>0</v>
      </c>
    </row>
    <row r="68" spans="2:9" s="12" customFormat="1" x14ac:dyDescent="0.25">
      <c r="B68" s="56" t="s">
        <v>28</v>
      </c>
      <c r="C68" s="72" t="s">
        <v>160</v>
      </c>
      <c r="D68" s="57">
        <v>1</v>
      </c>
      <c r="E68" s="58" t="s">
        <v>29</v>
      </c>
      <c r="F68" s="60"/>
      <c r="G68" s="61">
        <f t="shared" si="35"/>
        <v>0</v>
      </c>
      <c r="H68" s="61">
        <f t="shared" si="36"/>
        <v>0</v>
      </c>
      <c r="I68" s="61">
        <f t="shared" si="37"/>
        <v>0</v>
      </c>
    </row>
    <row r="69" spans="2:9" x14ac:dyDescent="0.25">
      <c r="B69" s="19">
        <v>8</v>
      </c>
      <c r="C69" s="20" t="s">
        <v>36</v>
      </c>
      <c r="D69" s="14"/>
      <c r="E69" s="15"/>
      <c r="F69" s="62"/>
      <c r="G69" s="16"/>
      <c r="H69" s="16"/>
      <c r="I69" s="16"/>
    </row>
    <row r="70" spans="2:9" s="13" customFormat="1" x14ac:dyDescent="0.25">
      <c r="B70" s="29" t="s">
        <v>148</v>
      </c>
      <c r="C70" s="30" t="s">
        <v>78</v>
      </c>
      <c r="D70" s="31"/>
      <c r="E70" s="32"/>
      <c r="F70" s="63"/>
      <c r="G70" s="33"/>
      <c r="H70" s="33"/>
      <c r="I70" s="33"/>
    </row>
    <row r="71" spans="2:9" s="12" customFormat="1" ht="405" x14ac:dyDescent="0.25">
      <c r="B71" s="37" t="s">
        <v>149</v>
      </c>
      <c r="C71" s="36" t="s">
        <v>205</v>
      </c>
      <c r="D71" s="25">
        <v>8</v>
      </c>
      <c r="E71" s="26" t="s">
        <v>29</v>
      </c>
      <c r="F71" s="27"/>
      <c r="G71" s="28">
        <f t="shared" ref="G71:G74" si="38">ROUND(F71*1.21,2)</f>
        <v>0</v>
      </c>
      <c r="H71" s="28">
        <f t="shared" ref="H71:H74" si="39">$D71*F71</f>
        <v>0</v>
      </c>
      <c r="I71" s="28">
        <f t="shared" ref="I71:I74" si="40">H71*1.21</f>
        <v>0</v>
      </c>
    </row>
    <row r="72" spans="2:9" s="12" customFormat="1" ht="360" x14ac:dyDescent="0.25">
      <c r="B72" s="37" t="s">
        <v>161</v>
      </c>
      <c r="C72" s="36" t="s">
        <v>206</v>
      </c>
      <c r="D72" s="25">
        <v>2</v>
      </c>
      <c r="E72" s="26" t="s">
        <v>29</v>
      </c>
      <c r="F72" s="27"/>
      <c r="G72" s="28">
        <f t="shared" si="38"/>
        <v>0</v>
      </c>
      <c r="H72" s="28">
        <f t="shared" si="39"/>
        <v>0</v>
      </c>
      <c r="I72" s="28">
        <f t="shared" si="40"/>
        <v>0</v>
      </c>
    </row>
    <row r="73" spans="2:9" s="12" customFormat="1" ht="405" x14ac:dyDescent="0.25">
      <c r="B73" s="37" t="s">
        <v>162</v>
      </c>
      <c r="C73" s="36" t="s">
        <v>208</v>
      </c>
      <c r="D73" s="25">
        <v>3</v>
      </c>
      <c r="E73" s="26" t="s">
        <v>29</v>
      </c>
      <c r="F73" s="27"/>
      <c r="G73" s="28">
        <f t="shared" si="38"/>
        <v>0</v>
      </c>
      <c r="H73" s="28">
        <f t="shared" si="39"/>
        <v>0</v>
      </c>
      <c r="I73" s="28">
        <f t="shared" si="40"/>
        <v>0</v>
      </c>
    </row>
    <row r="74" spans="2:9" s="12" customFormat="1" ht="135" x14ac:dyDescent="0.25">
      <c r="B74" s="48" t="s">
        <v>163</v>
      </c>
      <c r="C74" s="75" t="s">
        <v>207</v>
      </c>
      <c r="D74" s="50">
        <v>1</v>
      </c>
      <c r="E74" s="51" t="s">
        <v>29</v>
      </c>
      <c r="F74" s="52"/>
      <c r="G74" s="53">
        <f t="shared" si="38"/>
        <v>0</v>
      </c>
      <c r="H74" s="53">
        <f t="shared" si="39"/>
        <v>0</v>
      </c>
      <c r="I74" s="53">
        <f t="shared" si="40"/>
        <v>0</v>
      </c>
    </row>
    <row r="75" spans="2:9" s="13" customFormat="1" x14ac:dyDescent="0.25">
      <c r="B75" s="29" t="s">
        <v>150</v>
      </c>
      <c r="C75" s="30" t="s">
        <v>79</v>
      </c>
      <c r="D75" s="31"/>
      <c r="E75" s="32"/>
      <c r="F75" s="63"/>
      <c r="G75" s="33"/>
      <c r="H75" s="33"/>
      <c r="I75" s="33"/>
    </row>
    <row r="76" spans="2:9" s="12" customFormat="1" x14ac:dyDescent="0.25">
      <c r="B76" s="37" t="s">
        <v>151</v>
      </c>
      <c r="C76" s="36" t="s">
        <v>80</v>
      </c>
      <c r="D76" s="25">
        <v>1</v>
      </c>
      <c r="E76" s="26" t="s">
        <v>32</v>
      </c>
      <c r="F76" s="27"/>
      <c r="G76" s="28">
        <f t="shared" ref="G76:G77" si="41">ROUND(F76*1.21,2)</f>
        <v>0</v>
      </c>
      <c r="H76" s="28">
        <f t="shared" ref="H76:H77" si="42">$D76*F76</f>
        <v>0</v>
      </c>
      <c r="I76" s="28">
        <f t="shared" ref="I76:I77" si="43">H76*1.21</f>
        <v>0</v>
      </c>
    </row>
    <row r="77" spans="2:9" s="12" customFormat="1" x14ac:dyDescent="0.25">
      <c r="B77" s="39" t="s">
        <v>151</v>
      </c>
      <c r="C77" s="40" t="s">
        <v>81</v>
      </c>
      <c r="D77" s="21">
        <v>1</v>
      </c>
      <c r="E77" s="22" t="s">
        <v>32</v>
      </c>
      <c r="F77" s="23"/>
      <c r="G77" s="24">
        <f t="shared" si="41"/>
        <v>0</v>
      </c>
      <c r="H77" s="24">
        <f t="shared" si="42"/>
        <v>0</v>
      </c>
      <c r="I77" s="24">
        <f t="shared" si="43"/>
        <v>0</v>
      </c>
    </row>
    <row r="78" spans="2:9" x14ac:dyDescent="0.25">
      <c r="B78" s="19">
        <v>9</v>
      </c>
      <c r="C78" s="20" t="s">
        <v>76</v>
      </c>
      <c r="D78" s="14"/>
      <c r="E78" s="15"/>
      <c r="F78" s="62"/>
      <c r="G78" s="16"/>
      <c r="H78" s="16"/>
      <c r="I78" s="16"/>
    </row>
    <row r="79" spans="2:9" s="13" customFormat="1" x14ac:dyDescent="0.25">
      <c r="B79" s="29" t="s">
        <v>164</v>
      </c>
      <c r="C79" s="30" t="s">
        <v>37</v>
      </c>
      <c r="D79" s="31"/>
      <c r="E79" s="32"/>
      <c r="F79" s="63"/>
      <c r="G79" s="33"/>
      <c r="H79" s="33"/>
      <c r="I79" s="33"/>
    </row>
    <row r="80" spans="2:9" s="12" customFormat="1" ht="30" x14ac:dyDescent="0.25">
      <c r="B80" s="48" t="s">
        <v>165</v>
      </c>
      <c r="C80" s="75" t="s">
        <v>153</v>
      </c>
      <c r="D80" s="50">
        <v>1</v>
      </c>
      <c r="E80" s="51" t="s">
        <v>32</v>
      </c>
      <c r="F80" s="52"/>
      <c r="G80" s="53">
        <f t="shared" ref="G80" si="44">ROUND(F80*1.21,2)</f>
        <v>0</v>
      </c>
      <c r="H80" s="53">
        <f t="shared" ref="H80" si="45">$D80*F80</f>
        <v>0</v>
      </c>
      <c r="I80" s="53">
        <f t="shared" ref="I80" si="46">H80*1.21</f>
        <v>0</v>
      </c>
    </row>
    <row r="81" spans="2:9" s="13" customFormat="1" x14ac:dyDescent="0.25">
      <c r="B81" s="29" t="s">
        <v>166</v>
      </c>
      <c r="C81" s="30" t="s">
        <v>117</v>
      </c>
      <c r="D81" s="31"/>
      <c r="E81" s="32"/>
      <c r="F81" s="63"/>
      <c r="G81" s="33"/>
      <c r="H81" s="33"/>
      <c r="I81" s="33"/>
    </row>
    <row r="82" spans="2:9" s="12" customFormat="1" ht="120" x14ac:dyDescent="0.25">
      <c r="B82" s="37" t="s">
        <v>167</v>
      </c>
      <c r="C82" s="36" t="s">
        <v>118</v>
      </c>
      <c r="D82" s="25">
        <v>1.1870000000000001</v>
      </c>
      <c r="E82" s="26" t="s">
        <v>120</v>
      </c>
      <c r="F82" s="27"/>
      <c r="G82" s="28">
        <f t="shared" ref="G82:G83" si="47">ROUND(F82*1.21,2)</f>
        <v>0</v>
      </c>
      <c r="H82" s="28">
        <f t="shared" ref="H82:H83" si="48">ROUND($D82*F82,2)</f>
        <v>0</v>
      </c>
      <c r="I82" s="28">
        <f t="shared" ref="I82:I83" si="49">ROUND(H82*1.21,2)</f>
        <v>0</v>
      </c>
    </row>
    <row r="83" spans="2:9" s="12" customFormat="1" ht="195" x14ac:dyDescent="0.25">
      <c r="B83" s="48" t="s">
        <v>167</v>
      </c>
      <c r="C83" s="75" t="s">
        <v>119</v>
      </c>
      <c r="D83" s="50">
        <v>1.1870000000000001</v>
      </c>
      <c r="E83" s="51" t="s">
        <v>121</v>
      </c>
      <c r="F83" s="52"/>
      <c r="G83" s="53">
        <f t="shared" si="47"/>
        <v>0</v>
      </c>
      <c r="H83" s="53">
        <f t="shared" si="48"/>
        <v>0</v>
      </c>
      <c r="I83" s="53">
        <f t="shared" si="49"/>
        <v>0</v>
      </c>
    </row>
    <row r="84" spans="2:9" s="13" customFormat="1" x14ac:dyDescent="0.25">
      <c r="B84" s="29" t="s">
        <v>168</v>
      </c>
      <c r="C84" s="30" t="s">
        <v>154</v>
      </c>
      <c r="D84" s="31"/>
      <c r="E84" s="32"/>
      <c r="F84" s="63"/>
      <c r="G84" s="33"/>
      <c r="H84" s="33"/>
      <c r="I84" s="33"/>
    </row>
    <row r="85" spans="2:9" s="12" customFormat="1" ht="30" x14ac:dyDescent="0.25">
      <c r="B85" s="48" t="s">
        <v>169</v>
      </c>
      <c r="C85" s="75" t="s">
        <v>155</v>
      </c>
      <c r="D85" s="50">
        <v>1</v>
      </c>
      <c r="E85" s="51" t="s">
        <v>32</v>
      </c>
      <c r="F85" s="52"/>
      <c r="G85" s="53">
        <f t="shared" ref="G85" si="50">ROUND(F85*1.21,2)</f>
        <v>0</v>
      </c>
      <c r="H85" s="53">
        <f t="shared" ref="H85" si="51">$D85*F85</f>
        <v>0</v>
      </c>
      <c r="I85" s="53">
        <f t="shared" ref="I85" si="52">H85*1.21</f>
        <v>0</v>
      </c>
    </row>
    <row r="86" spans="2:9" s="13" customFormat="1" x14ac:dyDescent="0.25">
      <c r="B86" s="29" t="s">
        <v>170</v>
      </c>
      <c r="C86" s="30" t="s">
        <v>38</v>
      </c>
      <c r="D86" s="31"/>
      <c r="E86" s="32"/>
      <c r="F86" s="63"/>
      <c r="G86" s="33"/>
      <c r="H86" s="33"/>
      <c r="I86" s="33"/>
    </row>
    <row r="87" spans="2:9" s="12" customFormat="1" ht="45" x14ac:dyDescent="0.25">
      <c r="B87" s="39" t="s">
        <v>171</v>
      </c>
      <c r="C87" s="40" t="s">
        <v>152</v>
      </c>
      <c r="D87" s="21">
        <v>1</v>
      </c>
      <c r="E87" s="22" t="s">
        <v>32</v>
      </c>
      <c r="F87" s="23"/>
      <c r="G87" s="24">
        <f t="shared" ref="G87" si="53">ROUND(F87*1.21,2)</f>
        <v>0</v>
      </c>
      <c r="H87" s="24">
        <f t="shared" ref="H87" si="54">$D87*F87</f>
        <v>0</v>
      </c>
      <c r="I87" s="24">
        <f t="shared" ref="I87" si="55">H87*1.21</f>
        <v>0</v>
      </c>
    </row>
    <row r="88" spans="2:9" ht="15.75" x14ac:dyDescent="0.25">
      <c r="B88" s="92" t="s">
        <v>25</v>
      </c>
      <c r="C88" s="93"/>
      <c r="D88" s="93"/>
      <c r="E88" s="94"/>
      <c r="F88" s="86"/>
      <c r="G88" s="87"/>
      <c r="H88" s="11">
        <f>SUM(H18:H87)</f>
        <v>0</v>
      </c>
      <c r="I88" s="11">
        <f>SUM(I18:I87)</f>
        <v>0</v>
      </c>
    </row>
  </sheetData>
  <mergeCells count="9">
    <mergeCell ref="F88:G88"/>
    <mergeCell ref="B1:C1"/>
    <mergeCell ref="B2:I2"/>
    <mergeCell ref="B3:E3"/>
    <mergeCell ref="D5:I5"/>
    <mergeCell ref="F7:I7"/>
    <mergeCell ref="B8:C8"/>
    <mergeCell ref="D8:E8"/>
    <mergeCell ref="B88:E88"/>
  </mergeCells>
  <pageMargins left="0.70866141732283472" right="0.70866141732283472" top="0.74803149606299213" bottom="0.74803149606299213" header="0.31496062992125984" footer="0.31496062992125984"/>
  <pageSetup paperSize="9" scale="58"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18"/>
  <sheetViews>
    <sheetView showGridLines="0" zoomScaleNormal="100" workbookViewId="0">
      <pane ySplit="8" topLeftCell="A9" activePane="bottomLeft" state="frozen"/>
      <selection pane="bottomLeft" activeCell="C23" sqref="C23"/>
    </sheetView>
  </sheetViews>
  <sheetFormatPr baseColWidth="10" defaultColWidth="11.42578125" defaultRowHeight="15" x14ac:dyDescent="0.25"/>
  <cols>
    <col min="1" max="1" width="2.7109375" style="1" customWidth="1"/>
    <col min="2" max="2" width="6.7109375" style="1" customWidth="1"/>
    <col min="3" max="3" width="70.7109375" style="1" customWidth="1"/>
    <col min="4" max="4" width="6.7109375" style="1" customWidth="1"/>
    <col min="5" max="5" width="5.7109375" style="1" customWidth="1"/>
    <col min="6" max="9" width="15.7109375" style="1" customWidth="1"/>
    <col min="10" max="16384" width="11.42578125" style="1"/>
  </cols>
  <sheetData>
    <row r="1" spans="2:9" ht="48" customHeight="1" x14ac:dyDescent="0.35">
      <c r="B1" s="88"/>
      <c r="C1" s="88"/>
    </row>
    <row r="2" spans="2:9" ht="42" customHeight="1" x14ac:dyDescent="0.25">
      <c r="B2" s="89" t="s">
        <v>231</v>
      </c>
      <c r="C2" s="89"/>
      <c r="D2" s="89"/>
      <c r="E2" s="89"/>
      <c r="F2" s="89"/>
      <c r="G2" s="89"/>
      <c r="H2" s="89"/>
      <c r="I2" s="89"/>
    </row>
    <row r="3" spans="2:9" ht="21" hidden="1" customHeight="1" x14ac:dyDescent="0.25">
      <c r="B3" s="89" t="s">
        <v>1</v>
      </c>
      <c r="C3" s="90"/>
      <c r="D3" s="90"/>
      <c r="E3" s="90"/>
    </row>
    <row r="4" spans="2:9" ht="21" hidden="1" customHeight="1" x14ac:dyDescent="0.25">
      <c r="B4" s="2"/>
      <c r="C4" s="3"/>
      <c r="D4" s="3"/>
      <c r="E4" s="3"/>
    </row>
    <row r="5" spans="2:9" s="4" customFormat="1" ht="21" hidden="1" customHeight="1" x14ac:dyDescent="0.25">
      <c r="C5" s="5" t="s">
        <v>2</v>
      </c>
      <c r="D5" s="91"/>
      <c r="E5" s="91"/>
      <c r="F5" s="91"/>
      <c r="G5" s="91"/>
      <c r="H5" s="91"/>
      <c r="I5" s="91"/>
    </row>
    <row r="6" spans="2:9" ht="21" customHeight="1" x14ac:dyDescent="0.25">
      <c r="B6" s="2"/>
      <c r="C6" s="3"/>
      <c r="D6" s="3"/>
      <c r="E6" s="3"/>
    </row>
    <row r="7" spans="2:9" ht="21" x14ac:dyDescent="0.25">
      <c r="B7" s="2"/>
      <c r="C7" s="3"/>
      <c r="D7" s="3"/>
      <c r="E7" s="3"/>
      <c r="F7" s="92" t="s">
        <v>3</v>
      </c>
      <c r="G7" s="93"/>
      <c r="H7" s="93"/>
      <c r="I7" s="94"/>
    </row>
    <row r="8" spans="2:9" s="6" customFormat="1" ht="30" x14ac:dyDescent="0.25">
      <c r="B8" s="86" t="s">
        <v>4</v>
      </c>
      <c r="C8" s="87"/>
      <c r="D8" s="86" t="s">
        <v>5</v>
      </c>
      <c r="E8" s="87"/>
      <c r="F8" s="59" t="s">
        <v>6</v>
      </c>
      <c r="G8" s="59" t="s">
        <v>7</v>
      </c>
      <c r="H8" s="59" t="s">
        <v>8</v>
      </c>
      <c r="I8" s="59" t="s">
        <v>9</v>
      </c>
    </row>
    <row r="9" spans="2:9" x14ac:dyDescent="0.25">
      <c r="B9" s="19">
        <v>1</v>
      </c>
      <c r="C9" s="20" t="s">
        <v>130</v>
      </c>
      <c r="D9" s="14"/>
      <c r="E9" s="15"/>
      <c r="F9" s="62"/>
      <c r="G9" s="16"/>
      <c r="H9" s="16"/>
      <c r="I9" s="16"/>
    </row>
    <row r="10" spans="2:9" s="13" customFormat="1" x14ac:dyDescent="0.25">
      <c r="B10" s="29" t="s">
        <v>10</v>
      </c>
      <c r="C10" s="30" t="s">
        <v>127</v>
      </c>
      <c r="D10" s="31"/>
      <c r="E10" s="32"/>
      <c r="F10" s="63"/>
      <c r="G10" s="33"/>
      <c r="H10" s="33"/>
      <c r="I10" s="33"/>
    </row>
    <row r="11" spans="2:9" ht="135" customHeight="1" x14ac:dyDescent="0.25">
      <c r="B11" s="37" t="s">
        <v>82</v>
      </c>
      <c r="C11" s="36" t="s">
        <v>132</v>
      </c>
      <c r="D11" s="25">
        <v>1</v>
      </c>
      <c r="E11" s="26" t="s">
        <v>32</v>
      </c>
      <c r="F11" s="27"/>
      <c r="G11" s="28">
        <f t="shared" ref="G11" si="0">ROUND(F11*1.21,2)</f>
        <v>0</v>
      </c>
      <c r="H11" s="28">
        <f t="shared" ref="H11" si="1">ROUND($D11*F11,2)</f>
        <v>0</v>
      </c>
      <c r="I11" s="28">
        <f t="shared" ref="I11" si="2">ROUND(H11*1.21,2)</f>
        <v>0</v>
      </c>
    </row>
    <row r="12" spans="2:9" s="13" customFormat="1" x14ac:dyDescent="0.25">
      <c r="B12" s="29" t="s">
        <v>12</v>
      </c>
      <c r="C12" s="30" t="s">
        <v>128</v>
      </c>
      <c r="D12" s="31"/>
      <c r="E12" s="32"/>
      <c r="F12" s="63"/>
      <c r="G12" s="33"/>
      <c r="H12" s="33"/>
      <c r="I12" s="33"/>
    </row>
    <row r="13" spans="2:9" ht="60" x14ac:dyDescent="0.25">
      <c r="B13" s="37" t="s">
        <v>84</v>
      </c>
      <c r="C13" s="36" t="s">
        <v>133</v>
      </c>
      <c r="D13" s="25">
        <v>1</v>
      </c>
      <c r="E13" s="26" t="s">
        <v>32</v>
      </c>
      <c r="F13" s="27"/>
      <c r="G13" s="28">
        <f t="shared" ref="G13:G15" si="3">ROUND(F13*1.21,2)</f>
        <v>0</v>
      </c>
      <c r="H13" s="28">
        <f t="shared" ref="H13:H15" si="4">ROUND($D13*F13,2)</f>
        <v>0</v>
      </c>
      <c r="I13" s="28">
        <f t="shared" ref="I13:I15" si="5">ROUND(H13*1.21,2)</f>
        <v>0</v>
      </c>
    </row>
    <row r="14" spans="2:9" s="13" customFormat="1" x14ac:dyDescent="0.25">
      <c r="B14" s="29" t="s">
        <v>83</v>
      </c>
      <c r="C14" s="30" t="s">
        <v>129</v>
      </c>
      <c r="D14" s="31"/>
      <c r="E14" s="32"/>
      <c r="F14" s="63"/>
      <c r="G14" s="33"/>
      <c r="H14" s="33"/>
      <c r="I14" s="33"/>
    </row>
    <row r="15" spans="2:9" ht="31.5" x14ac:dyDescent="0.25">
      <c r="B15" s="37" t="s">
        <v>85</v>
      </c>
      <c r="C15" s="54" t="s">
        <v>131</v>
      </c>
      <c r="D15" s="25">
        <v>1</v>
      </c>
      <c r="E15" s="26" t="s">
        <v>32</v>
      </c>
      <c r="F15" s="27"/>
      <c r="G15" s="28">
        <f t="shared" si="3"/>
        <v>0</v>
      </c>
      <c r="H15" s="28">
        <f t="shared" si="4"/>
        <v>0</v>
      </c>
      <c r="I15" s="28">
        <f t="shared" si="5"/>
        <v>0</v>
      </c>
    </row>
    <row r="16" spans="2:9" s="13" customFormat="1" x14ac:dyDescent="0.25">
      <c r="B16" s="29" t="s">
        <v>83</v>
      </c>
      <c r="C16" s="30" t="s">
        <v>76</v>
      </c>
      <c r="D16" s="31"/>
      <c r="E16" s="32"/>
      <c r="F16" s="63"/>
      <c r="G16" s="33"/>
      <c r="H16" s="33"/>
      <c r="I16" s="33"/>
    </row>
    <row r="17" spans="2:9" ht="47.25" x14ac:dyDescent="0.25">
      <c r="B17" s="37" t="s">
        <v>85</v>
      </c>
      <c r="C17" s="54" t="s">
        <v>200</v>
      </c>
      <c r="D17" s="25">
        <v>1</v>
      </c>
      <c r="E17" s="26" t="s">
        <v>32</v>
      </c>
      <c r="F17" s="27"/>
      <c r="G17" s="28">
        <f t="shared" ref="G17" si="6">ROUND(F17*1.21,2)</f>
        <v>0</v>
      </c>
      <c r="H17" s="28">
        <f t="shared" ref="H17" si="7">ROUND($D17*F17,2)</f>
        <v>0</v>
      </c>
      <c r="I17" s="28">
        <f t="shared" ref="I17" si="8">ROUND(H17*1.21,2)</f>
        <v>0</v>
      </c>
    </row>
    <row r="18" spans="2:9" ht="15.75" x14ac:dyDescent="0.25">
      <c r="B18" s="92" t="s">
        <v>25</v>
      </c>
      <c r="C18" s="93"/>
      <c r="D18" s="93"/>
      <c r="E18" s="94"/>
      <c r="F18" s="86"/>
      <c r="G18" s="87"/>
      <c r="H18" s="11">
        <f>SUM(H9:H17)</f>
        <v>0</v>
      </c>
      <c r="I18" s="11">
        <f>SUM(I9:I17)</f>
        <v>0</v>
      </c>
    </row>
  </sheetData>
  <mergeCells count="9">
    <mergeCell ref="B18:E18"/>
    <mergeCell ref="F18:G18"/>
    <mergeCell ref="B8:C8"/>
    <mergeCell ref="D8:E8"/>
    <mergeCell ref="B1:C1"/>
    <mergeCell ref="B2:I2"/>
    <mergeCell ref="B3:E3"/>
    <mergeCell ref="D5:I5"/>
    <mergeCell ref="F7:I7"/>
  </mergeCells>
  <pageMargins left="0.70866141732283472" right="0.70866141732283472" top="0.74803149606299213" bottom="0.74803149606299213" header="0.31496062992125984" footer="0.31496062992125984"/>
  <pageSetup paperSize="9" scale="58"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64"/>
  <sheetViews>
    <sheetView showGridLines="0" zoomScaleNormal="100" workbookViewId="0">
      <pane ySplit="8" topLeftCell="A48" activePane="bottomLeft" state="frozen"/>
      <selection pane="bottomLeft" activeCell="B9" sqref="B9:E50"/>
    </sheetView>
  </sheetViews>
  <sheetFormatPr baseColWidth="10" defaultColWidth="11.42578125" defaultRowHeight="15" x14ac:dyDescent="0.25"/>
  <cols>
    <col min="1" max="1" width="2.7109375" style="1" customWidth="1"/>
    <col min="2" max="2" width="6.7109375" style="1" customWidth="1"/>
    <col min="3" max="3" width="70.7109375" style="1" customWidth="1"/>
    <col min="4" max="4" width="6.7109375" style="1" customWidth="1"/>
    <col min="5" max="5" width="5.7109375" style="1" customWidth="1"/>
    <col min="6" max="9" width="15.7109375" style="1" customWidth="1"/>
    <col min="10" max="16384" width="11.42578125" style="1"/>
  </cols>
  <sheetData>
    <row r="1" spans="2:9" ht="48" customHeight="1" x14ac:dyDescent="0.35">
      <c r="B1" s="88"/>
      <c r="C1" s="88"/>
    </row>
    <row r="2" spans="2:9" ht="42" customHeight="1" x14ac:dyDescent="0.25">
      <c r="B2" s="89" t="s">
        <v>232</v>
      </c>
      <c r="C2" s="89"/>
      <c r="D2" s="89"/>
      <c r="E2" s="89"/>
      <c r="F2" s="89"/>
      <c r="G2" s="89"/>
      <c r="H2" s="89"/>
      <c r="I2" s="89"/>
    </row>
    <row r="3" spans="2:9" ht="21" hidden="1" customHeight="1" x14ac:dyDescent="0.25">
      <c r="B3" s="89" t="s">
        <v>1</v>
      </c>
      <c r="C3" s="90"/>
      <c r="D3" s="90"/>
      <c r="E3" s="90"/>
    </row>
    <row r="4" spans="2:9" ht="21" hidden="1" customHeight="1" x14ac:dyDescent="0.25">
      <c r="B4" s="2"/>
      <c r="C4" s="3"/>
      <c r="D4" s="3"/>
      <c r="E4" s="3"/>
    </row>
    <row r="5" spans="2:9" s="4" customFormat="1" ht="21" hidden="1" customHeight="1" x14ac:dyDescent="0.25">
      <c r="C5" s="5" t="s">
        <v>2</v>
      </c>
      <c r="D5" s="91"/>
      <c r="E5" s="91"/>
      <c r="F5" s="91"/>
      <c r="G5" s="91"/>
      <c r="H5" s="91"/>
      <c r="I5" s="91"/>
    </row>
    <row r="6" spans="2:9" ht="21" customHeight="1" x14ac:dyDescent="0.25">
      <c r="B6" s="2"/>
      <c r="C6" s="3"/>
      <c r="D6" s="3"/>
      <c r="E6" s="3"/>
    </row>
    <row r="7" spans="2:9" ht="21" x14ac:dyDescent="0.25">
      <c r="B7" s="2"/>
      <c r="C7" s="3"/>
      <c r="D7" s="3"/>
      <c r="E7" s="3"/>
      <c r="F7" s="92" t="s">
        <v>3</v>
      </c>
      <c r="G7" s="93"/>
      <c r="H7" s="93"/>
      <c r="I7" s="94"/>
    </row>
    <row r="8" spans="2:9" s="6" customFormat="1" ht="30" x14ac:dyDescent="0.25">
      <c r="B8" s="86" t="s">
        <v>4</v>
      </c>
      <c r="C8" s="87"/>
      <c r="D8" s="86" t="s">
        <v>5</v>
      </c>
      <c r="E8" s="87"/>
      <c r="F8" s="59" t="s">
        <v>6</v>
      </c>
      <c r="G8" s="59" t="s">
        <v>7</v>
      </c>
      <c r="H8" s="59" t="s">
        <v>8</v>
      </c>
      <c r="I8" s="59" t="s">
        <v>9</v>
      </c>
    </row>
    <row r="9" spans="2:9" x14ac:dyDescent="0.25">
      <c r="B9" s="19">
        <v>1</v>
      </c>
      <c r="C9" s="20" t="s">
        <v>86</v>
      </c>
      <c r="D9" s="14"/>
      <c r="E9" s="15"/>
      <c r="F9" s="62"/>
      <c r="G9" s="16"/>
      <c r="H9" s="16"/>
      <c r="I9" s="16"/>
    </row>
    <row r="10" spans="2:9" s="13" customFormat="1" x14ac:dyDescent="0.25">
      <c r="B10" s="29" t="s">
        <v>10</v>
      </c>
      <c r="C10" s="30" t="s">
        <v>88</v>
      </c>
      <c r="D10" s="31"/>
      <c r="E10" s="32"/>
      <c r="F10" s="63"/>
      <c r="G10" s="33"/>
      <c r="H10" s="33"/>
      <c r="I10" s="33"/>
    </row>
    <row r="11" spans="2:9" ht="30" x14ac:dyDescent="0.25">
      <c r="B11" s="39" t="s">
        <v>82</v>
      </c>
      <c r="C11" s="40" t="s">
        <v>175</v>
      </c>
      <c r="D11" s="21">
        <v>1</v>
      </c>
      <c r="E11" s="22" t="s">
        <v>32</v>
      </c>
      <c r="F11" s="23"/>
      <c r="G11" s="24">
        <f>ROUND(F11*1.21,2)</f>
        <v>0</v>
      </c>
      <c r="H11" s="24">
        <f>ROUND($D11*F11,2)</f>
        <v>0</v>
      </c>
      <c r="I11" s="24">
        <f>ROUND(H11*1.21,2)</f>
        <v>0</v>
      </c>
    </row>
    <row r="12" spans="2:9" x14ac:dyDescent="0.25">
      <c r="B12" s="19">
        <v>2</v>
      </c>
      <c r="C12" s="20" t="s">
        <v>90</v>
      </c>
      <c r="D12" s="14"/>
      <c r="E12" s="15"/>
      <c r="F12" s="62"/>
      <c r="G12" s="16"/>
      <c r="H12" s="16"/>
      <c r="I12" s="16"/>
    </row>
    <row r="13" spans="2:9" s="13" customFormat="1" x14ac:dyDescent="0.25">
      <c r="B13" s="29" t="s">
        <v>13</v>
      </c>
      <c r="C13" s="30" t="s">
        <v>176</v>
      </c>
      <c r="D13" s="31"/>
      <c r="E13" s="32"/>
      <c r="F13" s="63"/>
      <c r="G13" s="33"/>
      <c r="H13" s="33"/>
      <c r="I13" s="33"/>
    </row>
    <row r="14" spans="2:9" ht="30" x14ac:dyDescent="0.25">
      <c r="B14" s="37" t="s">
        <v>54</v>
      </c>
      <c r="C14" s="36" t="s">
        <v>177</v>
      </c>
      <c r="D14" s="25">
        <v>1</v>
      </c>
      <c r="E14" s="26" t="s">
        <v>32</v>
      </c>
      <c r="F14" s="27"/>
      <c r="G14" s="28">
        <f>ROUND(F14*1.21,2)</f>
        <v>0</v>
      </c>
      <c r="H14" s="28">
        <f t="shared" ref="H14:H15" si="0">ROUND($D14*F14,2)</f>
        <v>0</v>
      </c>
      <c r="I14" s="28">
        <f t="shared" ref="I14:I18" si="1">ROUND(H14*1.21,2)</f>
        <v>0</v>
      </c>
    </row>
    <row r="15" spans="2:9" ht="30" x14ac:dyDescent="0.25">
      <c r="B15" s="48" t="s">
        <v>55</v>
      </c>
      <c r="C15" s="49" t="s">
        <v>178</v>
      </c>
      <c r="D15" s="50">
        <v>1</v>
      </c>
      <c r="E15" s="51" t="s">
        <v>32</v>
      </c>
      <c r="F15" s="52"/>
      <c r="G15" s="53">
        <f t="shared" ref="G15:G18" si="2">ROUND(F15*1.21,2)</f>
        <v>0</v>
      </c>
      <c r="H15" s="53">
        <f t="shared" si="0"/>
        <v>0</v>
      </c>
      <c r="I15" s="53">
        <f t="shared" si="1"/>
        <v>0</v>
      </c>
    </row>
    <row r="16" spans="2:9" s="13" customFormat="1" x14ac:dyDescent="0.25">
      <c r="B16" s="29" t="s">
        <v>14</v>
      </c>
      <c r="C16" s="30" t="s">
        <v>181</v>
      </c>
      <c r="D16" s="31"/>
      <c r="E16" s="32"/>
      <c r="F16" s="63"/>
      <c r="G16" s="33"/>
      <c r="H16" s="33"/>
      <c r="I16" s="33"/>
    </row>
    <row r="17" spans="2:9" ht="30" x14ac:dyDescent="0.25">
      <c r="B17" s="37" t="s">
        <v>100</v>
      </c>
      <c r="C17" s="38" t="s">
        <v>179</v>
      </c>
      <c r="D17" s="25">
        <v>1</v>
      </c>
      <c r="E17" s="26" t="s">
        <v>32</v>
      </c>
      <c r="F17" s="27"/>
      <c r="G17" s="28">
        <f t="shared" si="2"/>
        <v>0</v>
      </c>
      <c r="H17" s="28">
        <f t="shared" ref="H17:H18" si="3">ROUND($D17*F17,2)</f>
        <v>0</v>
      </c>
      <c r="I17" s="28">
        <f t="shared" si="1"/>
        <v>0</v>
      </c>
    </row>
    <row r="18" spans="2:9" ht="45" x14ac:dyDescent="0.25">
      <c r="B18" s="48" t="s">
        <v>101</v>
      </c>
      <c r="C18" s="49" t="s">
        <v>180</v>
      </c>
      <c r="D18" s="50">
        <v>1</v>
      </c>
      <c r="E18" s="51" t="s">
        <v>32</v>
      </c>
      <c r="F18" s="52"/>
      <c r="G18" s="53">
        <f t="shared" si="2"/>
        <v>0</v>
      </c>
      <c r="H18" s="53">
        <f t="shared" si="3"/>
        <v>0</v>
      </c>
      <c r="I18" s="53">
        <f t="shared" si="1"/>
        <v>0</v>
      </c>
    </row>
    <row r="19" spans="2:9" s="13" customFormat="1" x14ac:dyDescent="0.25">
      <c r="B19" s="29" t="s">
        <v>15</v>
      </c>
      <c r="C19" s="30" t="s">
        <v>89</v>
      </c>
      <c r="D19" s="31"/>
      <c r="E19" s="32"/>
      <c r="F19" s="63"/>
      <c r="G19" s="33"/>
      <c r="H19" s="33"/>
      <c r="I19" s="33"/>
    </row>
    <row r="20" spans="2:9" s="12" customFormat="1" ht="60" x14ac:dyDescent="0.25">
      <c r="B20" s="39" t="s">
        <v>107</v>
      </c>
      <c r="C20" s="40" t="s">
        <v>77</v>
      </c>
      <c r="D20" s="21">
        <v>1</v>
      </c>
      <c r="E20" s="22" t="s">
        <v>32</v>
      </c>
      <c r="F20" s="23"/>
      <c r="G20" s="24">
        <f t="shared" ref="G20" si="4">ROUND(F20*1.21,2)</f>
        <v>0</v>
      </c>
      <c r="H20" s="24">
        <f>$D20*F20</f>
        <v>0</v>
      </c>
      <c r="I20" s="24">
        <f t="shared" ref="I20" si="5">H20*1.21</f>
        <v>0</v>
      </c>
    </row>
    <row r="21" spans="2:9" x14ac:dyDescent="0.25">
      <c r="B21" s="19">
        <v>3</v>
      </c>
      <c r="C21" s="20" t="s">
        <v>130</v>
      </c>
      <c r="D21" s="14"/>
      <c r="E21" s="15"/>
      <c r="F21" s="62"/>
      <c r="G21" s="16"/>
      <c r="H21" s="16"/>
      <c r="I21" s="16"/>
    </row>
    <row r="22" spans="2:9" s="13" customFormat="1" x14ac:dyDescent="0.25">
      <c r="B22" s="29" t="s">
        <v>16</v>
      </c>
      <c r="C22" s="30" t="s">
        <v>127</v>
      </c>
      <c r="D22" s="31"/>
      <c r="E22" s="32"/>
      <c r="F22" s="63"/>
      <c r="G22" s="33"/>
      <c r="H22" s="33"/>
      <c r="I22" s="33"/>
    </row>
    <row r="23" spans="2:9" s="12" customFormat="1" ht="45" x14ac:dyDescent="0.25">
      <c r="B23" s="37" t="s">
        <v>42</v>
      </c>
      <c r="C23" s="36" t="s">
        <v>187</v>
      </c>
      <c r="D23" s="25">
        <v>1</v>
      </c>
      <c r="E23" s="26" t="s">
        <v>32</v>
      </c>
      <c r="F23" s="27"/>
      <c r="G23" s="28">
        <f t="shared" ref="G23:G25" si="6">ROUND(F23*1.21,2)</f>
        <v>0</v>
      </c>
      <c r="H23" s="28">
        <f>$D23*F23</f>
        <v>0</v>
      </c>
      <c r="I23" s="28">
        <f t="shared" ref="I23:I25" si="7">H23*1.21</f>
        <v>0</v>
      </c>
    </row>
    <row r="24" spans="2:9" s="12" customFormat="1" ht="30" x14ac:dyDescent="0.25">
      <c r="B24" s="37" t="s">
        <v>138</v>
      </c>
      <c r="C24" s="36" t="s">
        <v>182</v>
      </c>
      <c r="D24" s="25">
        <v>1</v>
      </c>
      <c r="E24" s="26" t="s">
        <v>32</v>
      </c>
      <c r="F24" s="27"/>
      <c r="G24" s="28">
        <f t="shared" si="6"/>
        <v>0</v>
      </c>
      <c r="H24" s="28">
        <f>$D24*F24</f>
        <v>0</v>
      </c>
      <c r="I24" s="28">
        <f t="shared" si="7"/>
        <v>0</v>
      </c>
    </row>
    <row r="25" spans="2:9" s="12" customFormat="1" ht="45" x14ac:dyDescent="0.25">
      <c r="B25" s="48" t="s">
        <v>139</v>
      </c>
      <c r="C25" s="49" t="s">
        <v>58</v>
      </c>
      <c r="D25" s="50">
        <v>1</v>
      </c>
      <c r="E25" s="51" t="s">
        <v>32</v>
      </c>
      <c r="F25" s="52"/>
      <c r="G25" s="53">
        <f t="shared" si="6"/>
        <v>0</v>
      </c>
      <c r="H25" s="53">
        <f>$D25*F25</f>
        <v>0</v>
      </c>
      <c r="I25" s="53">
        <f t="shared" si="7"/>
        <v>0</v>
      </c>
    </row>
    <row r="26" spans="2:9" x14ac:dyDescent="0.25">
      <c r="B26" s="29" t="s">
        <v>17</v>
      </c>
      <c r="C26" s="30" t="s">
        <v>188</v>
      </c>
      <c r="D26" s="31"/>
      <c r="E26" s="32"/>
      <c r="F26" s="63"/>
      <c r="G26" s="33"/>
      <c r="H26" s="33"/>
      <c r="I26" s="33"/>
    </row>
    <row r="27" spans="2:9" s="12" customFormat="1" ht="30" x14ac:dyDescent="0.25">
      <c r="B27" s="37" t="s">
        <v>43</v>
      </c>
      <c r="C27" s="36" t="s">
        <v>184</v>
      </c>
      <c r="D27" s="25">
        <v>1</v>
      </c>
      <c r="E27" s="26" t="s">
        <v>32</v>
      </c>
      <c r="F27" s="27"/>
      <c r="G27" s="28">
        <f>ROUND(F27*1.21,2)</f>
        <v>0</v>
      </c>
      <c r="H27" s="28">
        <f>$D27*F27</f>
        <v>0</v>
      </c>
      <c r="I27" s="28">
        <f>H27*1.21</f>
        <v>0</v>
      </c>
    </row>
    <row r="28" spans="2:9" s="12" customFormat="1" ht="30" x14ac:dyDescent="0.25">
      <c r="B28" s="37" t="s">
        <v>44</v>
      </c>
      <c r="C28" s="36" t="s">
        <v>185</v>
      </c>
      <c r="D28" s="25">
        <v>1</v>
      </c>
      <c r="E28" s="26" t="s">
        <v>32</v>
      </c>
      <c r="F28" s="27"/>
      <c r="G28" s="28">
        <f t="shared" ref="G28:G29" si="8">ROUND(F28*1.21,2)</f>
        <v>0</v>
      </c>
      <c r="H28" s="28">
        <f t="shared" ref="H28:H29" si="9">$D28*F28</f>
        <v>0</v>
      </c>
      <c r="I28" s="28">
        <f t="shared" ref="I28:I29" si="10">H28*1.21</f>
        <v>0</v>
      </c>
    </row>
    <row r="29" spans="2:9" s="12" customFormat="1" ht="30" x14ac:dyDescent="0.25">
      <c r="B29" s="48" t="s">
        <v>45</v>
      </c>
      <c r="C29" s="49" t="s">
        <v>186</v>
      </c>
      <c r="D29" s="50">
        <v>1</v>
      </c>
      <c r="E29" s="51" t="s">
        <v>32</v>
      </c>
      <c r="F29" s="52"/>
      <c r="G29" s="53">
        <f t="shared" si="8"/>
        <v>0</v>
      </c>
      <c r="H29" s="53">
        <f t="shared" si="9"/>
        <v>0</v>
      </c>
      <c r="I29" s="53">
        <f t="shared" si="10"/>
        <v>0</v>
      </c>
    </row>
    <row r="30" spans="2:9" s="13" customFormat="1" x14ac:dyDescent="0.25">
      <c r="B30" s="29" t="s">
        <v>18</v>
      </c>
      <c r="C30" s="30" t="s">
        <v>144</v>
      </c>
      <c r="D30" s="31"/>
      <c r="E30" s="32"/>
      <c r="F30" s="63"/>
      <c r="G30" s="33"/>
      <c r="H30" s="33"/>
      <c r="I30" s="33"/>
    </row>
    <row r="31" spans="2:9" s="12" customFormat="1" ht="45" x14ac:dyDescent="0.25">
      <c r="B31" s="37" t="s">
        <v>53</v>
      </c>
      <c r="C31" s="36" t="s">
        <v>190</v>
      </c>
      <c r="D31" s="25">
        <v>1</v>
      </c>
      <c r="E31" s="26" t="s">
        <v>32</v>
      </c>
      <c r="F31" s="27"/>
      <c r="G31" s="28">
        <f t="shared" ref="G31" si="11">ROUND(F31*1.21,2)</f>
        <v>0</v>
      </c>
      <c r="H31" s="28">
        <f t="shared" ref="H31" si="12">$D31*F31</f>
        <v>0</v>
      </c>
      <c r="I31" s="28">
        <f t="shared" ref="I31" si="13">H31*1.21</f>
        <v>0</v>
      </c>
    </row>
    <row r="32" spans="2:9" s="12" customFormat="1" ht="30" x14ac:dyDescent="0.25">
      <c r="B32" s="37" t="s">
        <v>210</v>
      </c>
      <c r="C32" s="36" t="s">
        <v>191</v>
      </c>
      <c r="D32" s="25">
        <v>1</v>
      </c>
      <c r="E32" s="26" t="s">
        <v>32</v>
      </c>
      <c r="F32" s="27"/>
      <c r="G32" s="28">
        <f t="shared" ref="G32:G33" si="14">ROUND(F32*1.21,2)</f>
        <v>0</v>
      </c>
      <c r="H32" s="28">
        <f t="shared" ref="H32:H33" si="15">$D32*F32</f>
        <v>0</v>
      </c>
      <c r="I32" s="28">
        <f t="shared" ref="I32:I33" si="16">H32*1.21</f>
        <v>0</v>
      </c>
    </row>
    <row r="33" spans="2:9" s="12" customFormat="1" ht="30" x14ac:dyDescent="0.25">
      <c r="B33" s="37" t="s">
        <v>211</v>
      </c>
      <c r="C33" s="36" t="s">
        <v>124</v>
      </c>
      <c r="D33" s="25">
        <v>1</v>
      </c>
      <c r="E33" s="26" t="s">
        <v>32</v>
      </c>
      <c r="F33" s="27"/>
      <c r="G33" s="28">
        <f t="shared" si="14"/>
        <v>0</v>
      </c>
      <c r="H33" s="28">
        <f t="shared" si="15"/>
        <v>0</v>
      </c>
      <c r="I33" s="28">
        <f t="shared" si="16"/>
        <v>0</v>
      </c>
    </row>
    <row r="34" spans="2:9" s="12" customFormat="1" ht="30" x14ac:dyDescent="0.25">
      <c r="B34" s="37" t="s">
        <v>212</v>
      </c>
      <c r="C34" s="36" t="s">
        <v>192</v>
      </c>
      <c r="D34" s="25">
        <v>1</v>
      </c>
      <c r="E34" s="26" t="s">
        <v>32</v>
      </c>
      <c r="F34" s="27"/>
      <c r="G34" s="28">
        <f t="shared" ref="G34:G35" si="17">ROUND(F34*1.21,2)</f>
        <v>0</v>
      </c>
      <c r="H34" s="28">
        <f t="shared" ref="H34:H35" si="18">$D34*F34</f>
        <v>0</v>
      </c>
      <c r="I34" s="28">
        <f t="shared" ref="I34:I35" si="19">H34*1.21</f>
        <v>0</v>
      </c>
    </row>
    <row r="35" spans="2:9" s="12" customFormat="1" ht="60" x14ac:dyDescent="0.25">
      <c r="B35" s="48" t="s">
        <v>213</v>
      </c>
      <c r="C35" s="49" t="s">
        <v>189</v>
      </c>
      <c r="D35" s="50">
        <v>1</v>
      </c>
      <c r="E35" s="51" t="s">
        <v>32</v>
      </c>
      <c r="F35" s="52"/>
      <c r="G35" s="53">
        <f t="shared" si="17"/>
        <v>0</v>
      </c>
      <c r="H35" s="53">
        <f t="shared" si="18"/>
        <v>0</v>
      </c>
      <c r="I35" s="53">
        <f t="shared" si="19"/>
        <v>0</v>
      </c>
    </row>
    <row r="36" spans="2:9" s="13" customFormat="1" x14ac:dyDescent="0.25">
      <c r="B36" s="29" t="s">
        <v>64</v>
      </c>
      <c r="C36" s="30" t="s">
        <v>157</v>
      </c>
      <c r="D36" s="31"/>
      <c r="E36" s="32"/>
      <c r="F36" s="63"/>
      <c r="G36" s="33"/>
      <c r="H36" s="33"/>
      <c r="I36" s="33"/>
    </row>
    <row r="37" spans="2:9" s="12" customFormat="1" ht="165" x14ac:dyDescent="0.25">
      <c r="B37" s="48" t="s">
        <v>65</v>
      </c>
      <c r="C37" s="49" t="s">
        <v>183</v>
      </c>
      <c r="D37" s="50">
        <v>14</v>
      </c>
      <c r="E37" s="51" t="s">
        <v>29</v>
      </c>
      <c r="F37" s="52"/>
      <c r="G37" s="53">
        <f t="shared" ref="G37" si="20">ROUND(F37*1.21,2)</f>
        <v>0</v>
      </c>
      <c r="H37" s="53">
        <f t="shared" ref="H37" si="21">$D37*F37</f>
        <v>0</v>
      </c>
      <c r="I37" s="53">
        <f t="shared" ref="I37" si="22">H37*1.21</f>
        <v>0</v>
      </c>
    </row>
    <row r="38" spans="2:9" s="13" customFormat="1" x14ac:dyDescent="0.25">
      <c r="B38" s="29" t="s">
        <v>214</v>
      </c>
      <c r="C38" s="30" t="s">
        <v>193</v>
      </c>
      <c r="D38" s="31"/>
      <c r="E38" s="32"/>
      <c r="F38" s="63"/>
      <c r="G38" s="33"/>
      <c r="H38" s="33"/>
      <c r="I38" s="33"/>
    </row>
    <row r="39" spans="2:9" s="12" customFormat="1" ht="75" x14ac:dyDescent="0.25">
      <c r="B39" s="48" t="s">
        <v>215</v>
      </c>
      <c r="C39" s="49" t="s">
        <v>201</v>
      </c>
      <c r="D39" s="50">
        <v>1</v>
      </c>
      <c r="E39" s="51" t="s">
        <v>32</v>
      </c>
      <c r="F39" s="52"/>
      <c r="G39" s="53">
        <f t="shared" ref="G39" si="23">ROUND(F39*1.21,2)</f>
        <v>0</v>
      </c>
      <c r="H39" s="53">
        <f t="shared" ref="H39" si="24">$D39*F39</f>
        <v>0</v>
      </c>
      <c r="I39" s="53">
        <f t="shared" ref="I39" si="25">H39*1.21</f>
        <v>0</v>
      </c>
    </row>
    <row r="40" spans="2:9" s="13" customFormat="1" x14ac:dyDescent="0.25">
      <c r="B40" s="29" t="s">
        <v>216</v>
      </c>
      <c r="C40" s="30" t="s">
        <v>63</v>
      </c>
      <c r="D40" s="31"/>
      <c r="E40" s="32"/>
      <c r="F40" s="63"/>
      <c r="G40" s="33"/>
      <c r="H40" s="33"/>
      <c r="I40" s="33"/>
    </row>
    <row r="41" spans="2:9" s="12" customFormat="1" ht="150" x14ac:dyDescent="0.25">
      <c r="B41" s="48" t="s">
        <v>217</v>
      </c>
      <c r="C41" s="49" t="s">
        <v>202</v>
      </c>
      <c r="D41" s="50">
        <v>1</v>
      </c>
      <c r="E41" s="51" t="s">
        <v>32</v>
      </c>
      <c r="F41" s="52"/>
      <c r="G41" s="53">
        <f t="shared" ref="G41" si="26">ROUND(F41*1.21,2)</f>
        <v>0</v>
      </c>
      <c r="H41" s="53">
        <f t="shared" ref="H41" si="27">$D41*F41</f>
        <v>0</v>
      </c>
      <c r="I41" s="53">
        <f t="shared" ref="I41" si="28">H41*1.21</f>
        <v>0</v>
      </c>
    </row>
    <row r="42" spans="2:9" s="13" customFormat="1" x14ac:dyDescent="0.25">
      <c r="B42" s="29" t="s">
        <v>218</v>
      </c>
      <c r="C42" s="30" t="s">
        <v>34</v>
      </c>
      <c r="D42" s="31"/>
      <c r="E42" s="32"/>
      <c r="F42" s="63"/>
      <c r="G42" s="33"/>
      <c r="H42" s="33"/>
      <c r="I42" s="33"/>
    </row>
    <row r="43" spans="2:9" s="12" customFormat="1" ht="90" x14ac:dyDescent="0.25">
      <c r="B43" s="48" t="s">
        <v>219</v>
      </c>
      <c r="C43" s="49" t="s">
        <v>204</v>
      </c>
      <c r="D43" s="50">
        <v>1</v>
      </c>
      <c r="E43" s="51" t="s">
        <v>32</v>
      </c>
      <c r="F43" s="52"/>
      <c r="G43" s="53">
        <f t="shared" ref="G43" si="29">ROUND(F43*1.21,2)</f>
        <v>0</v>
      </c>
      <c r="H43" s="53">
        <f t="shared" ref="H43" si="30">$D43*F43</f>
        <v>0</v>
      </c>
      <c r="I43" s="53">
        <f t="shared" ref="I43" si="31">H43*1.21</f>
        <v>0</v>
      </c>
    </row>
    <row r="44" spans="2:9" s="13" customFormat="1" x14ac:dyDescent="0.25">
      <c r="B44" s="29" t="s">
        <v>220</v>
      </c>
      <c r="C44" s="30" t="s">
        <v>68</v>
      </c>
      <c r="D44" s="31"/>
      <c r="E44" s="32"/>
      <c r="F44" s="63"/>
      <c r="G44" s="33"/>
      <c r="H44" s="33"/>
      <c r="I44" s="33"/>
    </row>
    <row r="45" spans="2:9" s="12" customFormat="1" x14ac:dyDescent="0.25">
      <c r="B45" s="48" t="s">
        <v>221</v>
      </c>
      <c r="C45" s="49" t="s">
        <v>203</v>
      </c>
      <c r="D45" s="50">
        <v>1</v>
      </c>
      <c r="E45" s="51" t="s">
        <v>29</v>
      </c>
      <c r="F45" s="52"/>
      <c r="G45" s="53">
        <f t="shared" ref="G45" si="32">ROUND(F45*1.21,2)</f>
        <v>0</v>
      </c>
      <c r="H45" s="53">
        <f t="shared" ref="H45" si="33">$D45*F45</f>
        <v>0</v>
      </c>
      <c r="I45" s="53">
        <f t="shared" ref="I45" si="34">H45*1.21</f>
        <v>0</v>
      </c>
    </row>
    <row r="46" spans="2:9" s="13" customFormat="1" x14ac:dyDescent="0.25">
      <c r="B46" s="29" t="s">
        <v>222</v>
      </c>
      <c r="C46" s="30" t="s">
        <v>209</v>
      </c>
      <c r="D46" s="31"/>
      <c r="E46" s="32"/>
      <c r="F46" s="63"/>
      <c r="G46" s="33"/>
      <c r="H46" s="33"/>
      <c r="I46" s="33"/>
    </row>
    <row r="47" spans="2:9" s="12" customFormat="1" x14ac:dyDescent="0.25">
      <c r="B47" s="37" t="s">
        <v>223</v>
      </c>
      <c r="C47" s="36" t="s">
        <v>159</v>
      </c>
      <c r="D47" s="25">
        <v>1</v>
      </c>
      <c r="E47" s="26" t="s">
        <v>32</v>
      </c>
      <c r="F47" s="27"/>
      <c r="G47" s="28">
        <f t="shared" ref="G47:G48" si="35">ROUND(F47*1.21,2)</f>
        <v>0</v>
      </c>
      <c r="H47" s="28">
        <f t="shared" ref="H47:H48" si="36">$D47*F47</f>
        <v>0</v>
      </c>
      <c r="I47" s="28">
        <f t="shared" ref="I47:I48" si="37">H47*1.21</f>
        <v>0</v>
      </c>
    </row>
    <row r="48" spans="2:9" s="12" customFormat="1" x14ac:dyDescent="0.25">
      <c r="B48" s="39" t="s">
        <v>224</v>
      </c>
      <c r="C48" s="40" t="s">
        <v>160</v>
      </c>
      <c r="D48" s="21">
        <v>1</v>
      </c>
      <c r="E48" s="22" t="s">
        <v>32</v>
      </c>
      <c r="F48" s="23"/>
      <c r="G48" s="24">
        <f t="shared" si="35"/>
        <v>0</v>
      </c>
      <c r="H48" s="24">
        <f t="shared" si="36"/>
        <v>0</v>
      </c>
      <c r="I48" s="24">
        <f t="shared" si="37"/>
        <v>0</v>
      </c>
    </row>
    <row r="49" spans="2:9" x14ac:dyDescent="0.25">
      <c r="B49" s="19">
        <v>4</v>
      </c>
      <c r="C49" s="20" t="s">
        <v>36</v>
      </c>
      <c r="D49" s="14"/>
      <c r="E49" s="15"/>
      <c r="F49" s="62"/>
      <c r="G49" s="16"/>
      <c r="H49" s="16"/>
      <c r="I49" s="16"/>
    </row>
    <row r="50" spans="2:9" s="13" customFormat="1" x14ac:dyDescent="0.25">
      <c r="B50" s="29" t="s">
        <v>19</v>
      </c>
      <c r="C50" s="30" t="s">
        <v>78</v>
      </c>
      <c r="D50" s="31"/>
      <c r="E50" s="32"/>
      <c r="F50" s="63"/>
      <c r="G50" s="33"/>
      <c r="H50" s="33"/>
      <c r="I50" s="33"/>
    </row>
    <row r="51" spans="2:9" s="12" customFormat="1" ht="405" x14ac:dyDescent="0.25">
      <c r="B51" s="56" t="s">
        <v>66</v>
      </c>
      <c r="C51" s="83" t="s">
        <v>208</v>
      </c>
      <c r="D51" s="57">
        <v>2</v>
      </c>
      <c r="E51" s="58" t="s">
        <v>29</v>
      </c>
      <c r="F51" s="60"/>
      <c r="G51" s="61">
        <f t="shared" ref="G51:G53" si="38">ROUND(F51*1.21,2)</f>
        <v>0</v>
      </c>
      <c r="H51" s="61">
        <f t="shared" ref="H51" si="39">$D51*F51</f>
        <v>0</v>
      </c>
      <c r="I51" s="61">
        <f t="shared" ref="I51:I53" si="40">H51*1.21</f>
        <v>0</v>
      </c>
    </row>
    <row r="52" spans="2:9" s="13" customFormat="1" x14ac:dyDescent="0.25">
      <c r="B52" s="29" t="s">
        <v>20</v>
      </c>
      <c r="C52" s="30" t="s">
        <v>79</v>
      </c>
      <c r="D52" s="31"/>
      <c r="E52" s="32"/>
      <c r="F52" s="63"/>
      <c r="G52" s="33"/>
      <c r="H52" s="33"/>
      <c r="I52" s="33"/>
    </row>
    <row r="53" spans="2:9" s="12" customFormat="1" x14ac:dyDescent="0.25">
      <c r="B53" s="39" t="s">
        <v>71</v>
      </c>
      <c r="C53" s="40" t="s">
        <v>80</v>
      </c>
      <c r="D53" s="21">
        <v>1</v>
      </c>
      <c r="E53" s="22" t="s">
        <v>32</v>
      </c>
      <c r="F53" s="23"/>
      <c r="G53" s="24">
        <f t="shared" si="38"/>
        <v>0</v>
      </c>
      <c r="H53" s="24">
        <f t="shared" ref="H53" si="41">$D53*F53</f>
        <v>0</v>
      </c>
      <c r="I53" s="24">
        <f t="shared" si="40"/>
        <v>0</v>
      </c>
    </row>
    <row r="54" spans="2:9" x14ac:dyDescent="0.25">
      <c r="B54" s="19">
        <v>5</v>
      </c>
      <c r="C54" s="20" t="s">
        <v>76</v>
      </c>
      <c r="D54" s="14"/>
      <c r="E54" s="15"/>
      <c r="F54" s="62"/>
      <c r="G54" s="16"/>
      <c r="H54" s="16"/>
      <c r="I54" s="16"/>
    </row>
    <row r="55" spans="2:9" s="13" customFormat="1" x14ac:dyDescent="0.25">
      <c r="B55" s="29" t="s">
        <v>23</v>
      </c>
      <c r="C55" s="30" t="s">
        <v>37</v>
      </c>
      <c r="D55" s="31"/>
      <c r="E55" s="32"/>
      <c r="F55" s="63"/>
      <c r="G55" s="33"/>
      <c r="H55" s="33"/>
      <c r="I55" s="33"/>
    </row>
    <row r="56" spans="2:9" s="12" customFormat="1" ht="30" x14ac:dyDescent="0.25">
      <c r="B56" s="56" t="s">
        <v>70</v>
      </c>
      <c r="C56" s="83" t="s">
        <v>153</v>
      </c>
      <c r="D56" s="57">
        <v>1</v>
      </c>
      <c r="E56" s="58" t="s">
        <v>32</v>
      </c>
      <c r="F56" s="60"/>
      <c r="G56" s="61">
        <f t="shared" ref="G56" si="42">ROUND(F56*1.21,2)</f>
        <v>0</v>
      </c>
      <c r="H56" s="61">
        <f t="shared" ref="H56" si="43">$D56*F56</f>
        <v>0</v>
      </c>
      <c r="I56" s="61">
        <f t="shared" ref="I56" si="44">H56*1.21</f>
        <v>0</v>
      </c>
    </row>
    <row r="57" spans="2:9" s="13" customFormat="1" x14ac:dyDescent="0.25">
      <c r="B57" s="29" t="s">
        <v>24</v>
      </c>
      <c r="C57" s="30" t="s">
        <v>117</v>
      </c>
      <c r="D57" s="31"/>
      <c r="E57" s="32"/>
      <c r="F57" s="63"/>
      <c r="G57" s="33"/>
      <c r="H57" s="33"/>
      <c r="I57" s="33"/>
    </row>
    <row r="58" spans="2:9" s="12" customFormat="1" ht="120" x14ac:dyDescent="0.25">
      <c r="B58" s="37" t="s">
        <v>194</v>
      </c>
      <c r="C58" s="36" t="s">
        <v>118</v>
      </c>
      <c r="D58" s="25">
        <v>1</v>
      </c>
      <c r="E58" s="26" t="s">
        <v>32</v>
      </c>
      <c r="F58" s="27"/>
      <c r="G58" s="28">
        <f t="shared" ref="G58:G59" si="45">ROUND(F58*1.21,2)</f>
        <v>0</v>
      </c>
      <c r="H58" s="28">
        <f t="shared" ref="H58:H59" si="46">ROUND($D58*F58,2)</f>
        <v>0</v>
      </c>
      <c r="I58" s="28">
        <f t="shared" ref="I58:I59" si="47">ROUND(H58*1.21,2)</f>
        <v>0</v>
      </c>
    </row>
    <row r="59" spans="2:9" s="12" customFormat="1" ht="195" x14ac:dyDescent="0.25">
      <c r="B59" s="48" t="s">
        <v>195</v>
      </c>
      <c r="C59" s="49" t="s">
        <v>119</v>
      </c>
      <c r="D59" s="50">
        <v>1</v>
      </c>
      <c r="E59" s="51" t="s">
        <v>32</v>
      </c>
      <c r="F59" s="52"/>
      <c r="G59" s="53">
        <f t="shared" si="45"/>
        <v>0</v>
      </c>
      <c r="H59" s="53">
        <f t="shared" si="46"/>
        <v>0</v>
      </c>
      <c r="I59" s="53">
        <f t="shared" si="47"/>
        <v>0</v>
      </c>
    </row>
    <row r="60" spans="2:9" s="13" customFormat="1" x14ac:dyDescent="0.25">
      <c r="B60" s="29" t="s">
        <v>198</v>
      </c>
      <c r="C60" s="30" t="s">
        <v>154</v>
      </c>
      <c r="D60" s="31"/>
      <c r="E60" s="32"/>
      <c r="F60" s="63"/>
      <c r="G60" s="33"/>
      <c r="H60" s="33"/>
      <c r="I60" s="33"/>
    </row>
    <row r="61" spans="2:9" s="12" customFormat="1" ht="30" x14ac:dyDescent="0.25">
      <c r="B61" s="48" t="s">
        <v>225</v>
      </c>
      <c r="C61" s="49" t="s">
        <v>155</v>
      </c>
      <c r="D61" s="50">
        <v>1</v>
      </c>
      <c r="E61" s="51" t="s">
        <v>32</v>
      </c>
      <c r="F61" s="52"/>
      <c r="G61" s="53">
        <f t="shared" ref="G61" si="48">ROUND(F61*1.21,2)</f>
        <v>0</v>
      </c>
      <c r="H61" s="53">
        <f t="shared" ref="H61" si="49">$D61*F61</f>
        <v>0</v>
      </c>
      <c r="I61" s="53">
        <f t="shared" ref="I61" si="50">H61*1.21</f>
        <v>0</v>
      </c>
    </row>
    <row r="62" spans="2:9" s="13" customFormat="1" x14ac:dyDescent="0.25">
      <c r="B62" s="29" t="s">
        <v>226</v>
      </c>
      <c r="C62" s="30" t="s">
        <v>38</v>
      </c>
      <c r="D62" s="31"/>
      <c r="E62" s="32"/>
      <c r="F62" s="63"/>
      <c r="G62" s="33"/>
      <c r="H62" s="33"/>
      <c r="I62" s="33"/>
    </row>
    <row r="63" spans="2:9" s="12" customFormat="1" ht="45" x14ac:dyDescent="0.25">
      <c r="B63" s="39" t="s">
        <v>227</v>
      </c>
      <c r="C63" s="40" t="s">
        <v>152</v>
      </c>
      <c r="D63" s="21">
        <v>1</v>
      </c>
      <c r="E63" s="22" t="s">
        <v>32</v>
      </c>
      <c r="F63" s="23"/>
      <c r="G63" s="24">
        <f t="shared" ref="G63" si="51">ROUND(F63*1.21,2)</f>
        <v>0</v>
      </c>
      <c r="H63" s="24">
        <f t="shared" ref="H63" si="52">$D63*F63</f>
        <v>0</v>
      </c>
      <c r="I63" s="24">
        <f t="shared" ref="I63" si="53">H63*1.21</f>
        <v>0</v>
      </c>
    </row>
    <row r="64" spans="2:9" ht="15.75" x14ac:dyDescent="0.25">
      <c r="B64" s="92" t="s">
        <v>25</v>
      </c>
      <c r="C64" s="93"/>
      <c r="D64" s="93"/>
      <c r="E64" s="94"/>
      <c r="F64" s="86"/>
      <c r="G64" s="87"/>
      <c r="H64" s="11">
        <f>SUM(H16:H63)</f>
        <v>0</v>
      </c>
      <c r="I64" s="11">
        <f>SUM(I16:I63)</f>
        <v>0</v>
      </c>
    </row>
  </sheetData>
  <mergeCells count="9">
    <mergeCell ref="B64:E64"/>
    <mergeCell ref="F64:G64"/>
    <mergeCell ref="B8:C8"/>
    <mergeCell ref="D8:E8"/>
    <mergeCell ref="B1:C1"/>
    <mergeCell ref="B2:I2"/>
    <mergeCell ref="B3:E3"/>
    <mergeCell ref="D5:I5"/>
    <mergeCell ref="F7:I7"/>
  </mergeCells>
  <phoneticPr fontId="14" type="noConversion"/>
  <pageMargins left="0.70866141732283472" right="0.70866141732283472" top="0.74803149606299213" bottom="0.74803149606299213" header="0.31496062992125984" footer="0.31496062992125984"/>
  <pageSetup paperSize="9" scale="58"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66"/>
  <sheetViews>
    <sheetView showGridLines="0" zoomScaleNormal="100" workbookViewId="0">
      <pane ySplit="8" topLeftCell="A9" activePane="bottomLeft" state="frozen"/>
      <selection pane="bottomLeft" activeCell="F9" sqref="F9:I9"/>
    </sheetView>
  </sheetViews>
  <sheetFormatPr baseColWidth="10" defaultColWidth="11.42578125" defaultRowHeight="15" x14ac:dyDescent="0.25"/>
  <cols>
    <col min="1" max="1" width="2.7109375" style="1" customWidth="1"/>
    <col min="2" max="2" width="6.7109375" style="1" customWidth="1"/>
    <col min="3" max="3" width="70.7109375" style="1" customWidth="1"/>
    <col min="4" max="4" width="6.7109375" style="1" customWidth="1"/>
    <col min="5" max="5" width="5.7109375" style="1" customWidth="1"/>
    <col min="6" max="9" width="15.7109375" style="1" customWidth="1"/>
    <col min="10" max="16384" width="11.42578125" style="1"/>
  </cols>
  <sheetData>
    <row r="1" spans="2:9" ht="48" customHeight="1" x14ac:dyDescent="0.35">
      <c r="B1" s="88"/>
      <c r="C1" s="88"/>
    </row>
    <row r="2" spans="2:9" ht="42" customHeight="1" x14ac:dyDescent="0.25">
      <c r="B2" s="89" t="s">
        <v>233</v>
      </c>
      <c r="C2" s="89"/>
      <c r="D2" s="89"/>
      <c r="E2" s="89"/>
      <c r="F2" s="89"/>
      <c r="G2" s="89"/>
      <c r="H2" s="89"/>
      <c r="I2" s="89"/>
    </row>
    <row r="3" spans="2:9" ht="21" hidden="1" customHeight="1" x14ac:dyDescent="0.25">
      <c r="B3" s="89" t="s">
        <v>1</v>
      </c>
      <c r="C3" s="90"/>
      <c r="D3" s="90"/>
      <c r="E3" s="90"/>
    </row>
    <row r="4" spans="2:9" ht="21" hidden="1" customHeight="1" x14ac:dyDescent="0.25">
      <c r="B4" s="2"/>
      <c r="C4" s="3"/>
      <c r="D4" s="3"/>
      <c r="E4" s="3"/>
    </row>
    <row r="5" spans="2:9" s="4" customFormat="1" ht="21" hidden="1" customHeight="1" x14ac:dyDescent="0.25">
      <c r="C5" s="5" t="s">
        <v>2</v>
      </c>
      <c r="D5" s="91"/>
      <c r="E5" s="91"/>
      <c r="F5" s="91"/>
      <c r="G5" s="91"/>
      <c r="H5" s="91"/>
      <c r="I5" s="91"/>
    </row>
    <row r="6" spans="2:9" ht="21" customHeight="1" x14ac:dyDescent="0.25">
      <c r="B6" s="2"/>
      <c r="C6" s="3"/>
      <c r="D6" s="3"/>
      <c r="E6" s="3"/>
    </row>
    <row r="7" spans="2:9" ht="21" x14ac:dyDescent="0.25">
      <c r="B7" s="2"/>
      <c r="C7" s="3"/>
      <c r="D7" s="3"/>
      <c r="E7" s="3"/>
      <c r="F7" s="92" t="s">
        <v>3</v>
      </c>
      <c r="G7" s="93"/>
      <c r="H7" s="93"/>
      <c r="I7" s="94"/>
    </row>
    <row r="8" spans="2:9" s="6" customFormat="1" ht="30" x14ac:dyDescent="0.25">
      <c r="B8" s="86" t="s">
        <v>4</v>
      </c>
      <c r="C8" s="87"/>
      <c r="D8" s="86" t="s">
        <v>5</v>
      </c>
      <c r="E8" s="87"/>
      <c r="F8" s="59" t="s">
        <v>6</v>
      </c>
      <c r="G8" s="59" t="s">
        <v>7</v>
      </c>
      <c r="H8" s="59" t="s">
        <v>8</v>
      </c>
      <c r="I8" s="59" t="s">
        <v>9</v>
      </c>
    </row>
    <row r="9" spans="2:9" x14ac:dyDescent="0.25">
      <c r="B9" s="19">
        <v>1</v>
      </c>
      <c r="C9" s="20" t="s">
        <v>86</v>
      </c>
      <c r="D9" s="14"/>
      <c r="E9" s="15"/>
      <c r="F9" s="62"/>
      <c r="G9" s="16"/>
      <c r="H9" s="16"/>
      <c r="I9" s="16"/>
    </row>
    <row r="10" spans="2:9" s="13" customFormat="1" x14ac:dyDescent="0.25">
      <c r="B10" s="29" t="s">
        <v>10</v>
      </c>
      <c r="C10" s="30" t="s">
        <v>88</v>
      </c>
      <c r="D10" s="31"/>
      <c r="E10" s="32"/>
      <c r="F10" s="63"/>
      <c r="G10" s="33"/>
      <c r="H10" s="33"/>
      <c r="I10" s="33"/>
    </row>
    <row r="11" spans="2:9" ht="30" x14ac:dyDescent="0.25">
      <c r="B11" s="39" t="s">
        <v>82</v>
      </c>
      <c r="C11" s="40" t="s">
        <v>175</v>
      </c>
      <c r="D11" s="21">
        <v>1</v>
      </c>
      <c r="E11" s="22" t="s">
        <v>32</v>
      </c>
      <c r="F11" s="23"/>
      <c r="G11" s="24">
        <f>ROUND(F11*1.21,2)</f>
        <v>0</v>
      </c>
      <c r="H11" s="24">
        <f>ROUND($D11*F11,2)</f>
        <v>0</v>
      </c>
      <c r="I11" s="24">
        <f>ROUND(H11*1.21,2)</f>
        <v>0</v>
      </c>
    </row>
    <row r="12" spans="2:9" x14ac:dyDescent="0.25">
      <c r="B12" s="19">
        <v>2</v>
      </c>
      <c r="C12" s="20" t="s">
        <v>90</v>
      </c>
      <c r="D12" s="14"/>
      <c r="E12" s="15"/>
      <c r="F12" s="62"/>
      <c r="G12" s="16"/>
      <c r="H12" s="16"/>
      <c r="I12" s="16"/>
    </row>
    <row r="13" spans="2:9" s="13" customFormat="1" x14ac:dyDescent="0.25">
      <c r="B13" s="29" t="s">
        <v>13</v>
      </c>
      <c r="C13" s="30" t="s">
        <v>176</v>
      </c>
      <c r="D13" s="31"/>
      <c r="E13" s="32"/>
      <c r="F13" s="63"/>
      <c r="G13" s="33"/>
      <c r="H13" s="33"/>
      <c r="I13" s="33"/>
    </row>
    <row r="14" spans="2:9" ht="30" x14ac:dyDescent="0.25">
      <c r="B14" s="37" t="s">
        <v>54</v>
      </c>
      <c r="C14" s="36" t="s">
        <v>177</v>
      </c>
      <c r="D14" s="25">
        <v>1</v>
      </c>
      <c r="E14" s="26" t="s">
        <v>32</v>
      </c>
      <c r="F14" s="27"/>
      <c r="G14" s="28">
        <f>ROUND(F14*1.21,2)</f>
        <v>0</v>
      </c>
      <c r="H14" s="28">
        <f t="shared" ref="H14:H15" si="0">ROUND($D14*F14,2)</f>
        <v>0</v>
      </c>
      <c r="I14" s="28">
        <f t="shared" ref="I14:I18" si="1">ROUND(H14*1.21,2)</f>
        <v>0</v>
      </c>
    </row>
    <row r="15" spans="2:9" ht="30" x14ac:dyDescent="0.25">
      <c r="B15" s="48" t="s">
        <v>55</v>
      </c>
      <c r="C15" s="49" t="s">
        <v>178</v>
      </c>
      <c r="D15" s="50">
        <v>1</v>
      </c>
      <c r="E15" s="51" t="s">
        <v>32</v>
      </c>
      <c r="F15" s="52"/>
      <c r="G15" s="53">
        <f t="shared" ref="G15:G18" si="2">ROUND(F15*1.21,2)</f>
        <v>0</v>
      </c>
      <c r="H15" s="53">
        <f t="shared" si="0"/>
        <v>0</v>
      </c>
      <c r="I15" s="53">
        <f t="shared" si="1"/>
        <v>0</v>
      </c>
    </row>
    <row r="16" spans="2:9" s="13" customFormat="1" x14ac:dyDescent="0.25">
      <c r="B16" s="29" t="s">
        <v>14</v>
      </c>
      <c r="C16" s="30" t="s">
        <v>181</v>
      </c>
      <c r="D16" s="31"/>
      <c r="E16" s="32"/>
      <c r="F16" s="63"/>
      <c r="G16" s="33"/>
      <c r="H16" s="33"/>
      <c r="I16" s="33"/>
    </row>
    <row r="17" spans="2:9" ht="30" x14ac:dyDescent="0.25">
      <c r="B17" s="37" t="s">
        <v>100</v>
      </c>
      <c r="C17" s="38" t="s">
        <v>179</v>
      </c>
      <c r="D17" s="25">
        <v>1</v>
      </c>
      <c r="E17" s="26" t="s">
        <v>32</v>
      </c>
      <c r="F17" s="27"/>
      <c r="G17" s="28">
        <f t="shared" si="2"/>
        <v>0</v>
      </c>
      <c r="H17" s="28">
        <f t="shared" ref="H17:H18" si="3">ROUND($D17*F17,2)</f>
        <v>0</v>
      </c>
      <c r="I17" s="28">
        <f t="shared" si="1"/>
        <v>0</v>
      </c>
    </row>
    <row r="18" spans="2:9" ht="45" x14ac:dyDescent="0.25">
      <c r="B18" s="48" t="s">
        <v>101</v>
      </c>
      <c r="C18" s="49" t="s">
        <v>180</v>
      </c>
      <c r="D18" s="50">
        <v>1</v>
      </c>
      <c r="E18" s="51" t="s">
        <v>32</v>
      </c>
      <c r="F18" s="52"/>
      <c r="G18" s="53">
        <f t="shared" si="2"/>
        <v>0</v>
      </c>
      <c r="H18" s="53">
        <f t="shared" si="3"/>
        <v>0</v>
      </c>
      <c r="I18" s="53">
        <f t="shared" si="1"/>
        <v>0</v>
      </c>
    </row>
    <row r="19" spans="2:9" s="13" customFormat="1" x14ac:dyDescent="0.25">
      <c r="B19" s="29" t="s">
        <v>15</v>
      </c>
      <c r="C19" s="30" t="s">
        <v>89</v>
      </c>
      <c r="D19" s="31"/>
      <c r="E19" s="32"/>
      <c r="F19" s="63"/>
      <c r="G19" s="33"/>
      <c r="H19" s="33"/>
      <c r="I19" s="33"/>
    </row>
    <row r="20" spans="2:9" s="12" customFormat="1" ht="60" x14ac:dyDescent="0.25">
      <c r="B20" s="39" t="s">
        <v>107</v>
      </c>
      <c r="C20" s="40" t="s">
        <v>77</v>
      </c>
      <c r="D20" s="21">
        <v>1</v>
      </c>
      <c r="E20" s="22" t="s">
        <v>32</v>
      </c>
      <c r="F20" s="84"/>
      <c r="G20" s="85">
        <f t="shared" ref="G20" si="4">ROUND(F20*1.21,2)</f>
        <v>0</v>
      </c>
      <c r="H20" s="85">
        <f>$D20*F20</f>
        <v>0</v>
      </c>
      <c r="I20" s="85">
        <f t="shared" ref="I20" si="5">H20*1.21</f>
        <v>0</v>
      </c>
    </row>
    <row r="21" spans="2:9" x14ac:dyDescent="0.25">
      <c r="B21" s="19">
        <v>3</v>
      </c>
      <c r="C21" s="20" t="s">
        <v>130</v>
      </c>
      <c r="D21" s="14"/>
      <c r="E21" s="15"/>
      <c r="F21" s="62"/>
      <c r="G21" s="16"/>
      <c r="H21" s="16"/>
      <c r="I21" s="16"/>
    </row>
    <row r="22" spans="2:9" s="13" customFormat="1" x14ac:dyDescent="0.25">
      <c r="B22" s="29" t="s">
        <v>16</v>
      </c>
      <c r="C22" s="30" t="s">
        <v>127</v>
      </c>
      <c r="D22" s="31"/>
      <c r="E22" s="32"/>
      <c r="F22" s="63"/>
      <c r="G22" s="33"/>
      <c r="H22" s="33"/>
      <c r="I22" s="33"/>
    </row>
    <row r="23" spans="2:9" s="12" customFormat="1" ht="45" x14ac:dyDescent="0.25">
      <c r="B23" s="37" t="s">
        <v>42</v>
      </c>
      <c r="C23" s="36" t="s">
        <v>187</v>
      </c>
      <c r="D23" s="25">
        <v>1</v>
      </c>
      <c r="E23" s="26" t="s">
        <v>32</v>
      </c>
      <c r="F23" s="27"/>
      <c r="G23" s="28">
        <f t="shared" ref="G23:G25" si="6">ROUND(F23*1.21,2)</f>
        <v>0</v>
      </c>
      <c r="H23" s="28">
        <f>$D23*F23</f>
        <v>0</v>
      </c>
      <c r="I23" s="28">
        <f t="shared" ref="I23:I25" si="7">H23*1.21</f>
        <v>0</v>
      </c>
    </row>
    <row r="24" spans="2:9" s="12" customFormat="1" ht="30" x14ac:dyDescent="0.25">
      <c r="B24" s="37" t="s">
        <v>138</v>
      </c>
      <c r="C24" s="36" t="s">
        <v>182</v>
      </c>
      <c r="D24" s="25">
        <v>1</v>
      </c>
      <c r="E24" s="26" t="s">
        <v>32</v>
      </c>
      <c r="F24" s="27"/>
      <c r="G24" s="28">
        <f t="shared" si="6"/>
        <v>0</v>
      </c>
      <c r="H24" s="28">
        <f>$D24*F24</f>
        <v>0</v>
      </c>
      <c r="I24" s="28">
        <f t="shared" si="7"/>
        <v>0</v>
      </c>
    </row>
    <row r="25" spans="2:9" s="12" customFormat="1" ht="45" x14ac:dyDescent="0.25">
      <c r="B25" s="48" t="s">
        <v>139</v>
      </c>
      <c r="C25" s="49" t="s">
        <v>58</v>
      </c>
      <c r="D25" s="50">
        <v>1</v>
      </c>
      <c r="E25" s="51" t="s">
        <v>32</v>
      </c>
      <c r="F25" s="52"/>
      <c r="G25" s="53">
        <f t="shared" si="6"/>
        <v>0</v>
      </c>
      <c r="H25" s="53">
        <f>$D25*F25</f>
        <v>0</v>
      </c>
      <c r="I25" s="53">
        <f t="shared" si="7"/>
        <v>0</v>
      </c>
    </row>
    <row r="26" spans="2:9" x14ac:dyDescent="0.25">
      <c r="B26" s="29" t="s">
        <v>17</v>
      </c>
      <c r="C26" s="30" t="s">
        <v>188</v>
      </c>
      <c r="D26" s="31"/>
      <c r="E26" s="32"/>
      <c r="F26" s="63"/>
      <c r="G26" s="33"/>
      <c r="H26" s="33"/>
      <c r="I26" s="33"/>
    </row>
    <row r="27" spans="2:9" s="12" customFormat="1" ht="30" x14ac:dyDescent="0.25">
      <c r="B27" s="37" t="s">
        <v>43</v>
      </c>
      <c r="C27" s="36" t="s">
        <v>184</v>
      </c>
      <c r="D27" s="25">
        <v>1</v>
      </c>
      <c r="E27" s="26" t="s">
        <v>32</v>
      </c>
      <c r="F27" s="27"/>
      <c r="G27" s="28">
        <f>ROUND(F27*1.21,2)</f>
        <v>0</v>
      </c>
      <c r="H27" s="28">
        <f>$D27*F27</f>
        <v>0</v>
      </c>
      <c r="I27" s="28">
        <f>H27*1.21</f>
        <v>0</v>
      </c>
    </row>
    <row r="28" spans="2:9" s="12" customFormat="1" ht="30" x14ac:dyDescent="0.25">
      <c r="B28" s="37" t="s">
        <v>44</v>
      </c>
      <c r="C28" s="36" t="s">
        <v>185</v>
      </c>
      <c r="D28" s="25">
        <v>1</v>
      </c>
      <c r="E28" s="26" t="s">
        <v>32</v>
      </c>
      <c r="F28" s="27"/>
      <c r="G28" s="28">
        <f t="shared" ref="G28:G29" si="8">ROUND(F28*1.21,2)</f>
        <v>0</v>
      </c>
      <c r="H28" s="28">
        <f t="shared" ref="H28:H29" si="9">$D28*F28</f>
        <v>0</v>
      </c>
      <c r="I28" s="28">
        <f t="shared" ref="I28:I29" si="10">H28*1.21</f>
        <v>0</v>
      </c>
    </row>
    <row r="29" spans="2:9" s="12" customFormat="1" ht="30" x14ac:dyDescent="0.25">
      <c r="B29" s="48" t="s">
        <v>45</v>
      </c>
      <c r="C29" s="49" t="s">
        <v>186</v>
      </c>
      <c r="D29" s="50">
        <v>1</v>
      </c>
      <c r="E29" s="51" t="s">
        <v>32</v>
      </c>
      <c r="F29" s="52"/>
      <c r="G29" s="53">
        <f t="shared" si="8"/>
        <v>0</v>
      </c>
      <c r="H29" s="53">
        <f t="shared" si="9"/>
        <v>0</v>
      </c>
      <c r="I29" s="53">
        <f t="shared" si="10"/>
        <v>0</v>
      </c>
    </row>
    <row r="30" spans="2:9" s="13" customFormat="1" x14ac:dyDescent="0.25">
      <c r="B30" s="29" t="s">
        <v>18</v>
      </c>
      <c r="C30" s="30" t="s">
        <v>144</v>
      </c>
      <c r="D30" s="31"/>
      <c r="E30" s="32"/>
      <c r="F30" s="63"/>
      <c r="G30" s="33"/>
      <c r="H30" s="33"/>
      <c r="I30" s="33"/>
    </row>
    <row r="31" spans="2:9" s="12" customFormat="1" ht="45" x14ac:dyDescent="0.25">
      <c r="B31" s="37" t="s">
        <v>53</v>
      </c>
      <c r="C31" s="36" t="s">
        <v>190</v>
      </c>
      <c r="D31" s="25">
        <v>1</v>
      </c>
      <c r="E31" s="26" t="s">
        <v>32</v>
      </c>
      <c r="F31" s="27"/>
      <c r="G31" s="28">
        <f t="shared" ref="G31:G35" si="11">ROUND(F31*1.21,2)</f>
        <v>0</v>
      </c>
      <c r="H31" s="28">
        <f t="shared" ref="H31:H35" si="12">$D31*F31</f>
        <v>0</v>
      </c>
      <c r="I31" s="28">
        <f t="shared" ref="I31:I35" si="13">H31*1.21</f>
        <v>0</v>
      </c>
    </row>
    <row r="32" spans="2:9" s="12" customFormat="1" ht="30" x14ac:dyDescent="0.25">
      <c r="B32" s="37" t="s">
        <v>210</v>
      </c>
      <c r="C32" s="36" t="s">
        <v>191</v>
      </c>
      <c r="D32" s="25">
        <v>1</v>
      </c>
      <c r="E32" s="26" t="s">
        <v>32</v>
      </c>
      <c r="F32" s="27"/>
      <c r="G32" s="28">
        <f t="shared" si="11"/>
        <v>0</v>
      </c>
      <c r="H32" s="28">
        <f t="shared" si="12"/>
        <v>0</v>
      </c>
      <c r="I32" s="28">
        <f t="shared" si="13"/>
        <v>0</v>
      </c>
    </row>
    <row r="33" spans="2:9" s="12" customFormat="1" ht="30" x14ac:dyDescent="0.25">
      <c r="B33" s="37" t="s">
        <v>211</v>
      </c>
      <c r="C33" s="36" t="s">
        <v>124</v>
      </c>
      <c r="D33" s="25">
        <v>1</v>
      </c>
      <c r="E33" s="26" t="s">
        <v>32</v>
      </c>
      <c r="F33" s="27"/>
      <c r="G33" s="28">
        <f t="shared" si="11"/>
        <v>0</v>
      </c>
      <c r="H33" s="28">
        <f t="shared" si="12"/>
        <v>0</v>
      </c>
      <c r="I33" s="28">
        <f t="shared" si="13"/>
        <v>0</v>
      </c>
    </row>
    <row r="34" spans="2:9" s="12" customFormat="1" ht="30" x14ac:dyDescent="0.25">
      <c r="B34" s="37" t="s">
        <v>212</v>
      </c>
      <c r="C34" s="36" t="s">
        <v>192</v>
      </c>
      <c r="D34" s="25">
        <v>1</v>
      </c>
      <c r="E34" s="26" t="s">
        <v>32</v>
      </c>
      <c r="F34" s="27"/>
      <c r="G34" s="28">
        <f t="shared" si="11"/>
        <v>0</v>
      </c>
      <c r="H34" s="28">
        <f t="shared" si="12"/>
        <v>0</v>
      </c>
      <c r="I34" s="28">
        <f t="shared" si="13"/>
        <v>0</v>
      </c>
    </row>
    <row r="35" spans="2:9" s="12" customFormat="1" ht="60" x14ac:dyDescent="0.25">
      <c r="B35" s="48" t="s">
        <v>213</v>
      </c>
      <c r="C35" s="49" t="s">
        <v>189</v>
      </c>
      <c r="D35" s="50">
        <v>1</v>
      </c>
      <c r="E35" s="51" t="s">
        <v>32</v>
      </c>
      <c r="F35" s="52"/>
      <c r="G35" s="53">
        <f t="shared" si="11"/>
        <v>0</v>
      </c>
      <c r="H35" s="53">
        <f t="shared" si="12"/>
        <v>0</v>
      </c>
      <c r="I35" s="53">
        <f t="shared" si="13"/>
        <v>0</v>
      </c>
    </row>
    <row r="36" spans="2:9" s="13" customFormat="1" x14ac:dyDescent="0.25">
      <c r="B36" s="29" t="s">
        <v>64</v>
      </c>
      <c r="C36" s="30" t="s">
        <v>157</v>
      </c>
      <c r="D36" s="31"/>
      <c r="E36" s="32"/>
      <c r="F36" s="63"/>
      <c r="G36" s="33"/>
      <c r="H36" s="33"/>
      <c r="I36" s="33"/>
    </row>
    <row r="37" spans="2:9" s="12" customFormat="1" ht="165" x14ac:dyDescent="0.25">
      <c r="B37" s="48" t="s">
        <v>65</v>
      </c>
      <c r="C37" s="49" t="s">
        <v>183</v>
      </c>
      <c r="D37" s="50">
        <v>6</v>
      </c>
      <c r="E37" s="51" t="s">
        <v>29</v>
      </c>
      <c r="F37" s="52"/>
      <c r="G37" s="53">
        <f t="shared" ref="G37" si="14">ROUND(F37*1.21,2)</f>
        <v>0</v>
      </c>
      <c r="H37" s="53">
        <f t="shared" ref="H37" si="15">$D37*F37</f>
        <v>0</v>
      </c>
      <c r="I37" s="53">
        <f t="shared" ref="I37" si="16">H37*1.21</f>
        <v>0</v>
      </c>
    </row>
    <row r="38" spans="2:9" s="13" customFormat="1" x14ac:dyDescent="0.25">
      <c r="B38" s="29" t="s">
        <v>214</v>
      </c>
      <c r="C38" s="30" t="s">
        <v>193</v>
      </c>
      <c r="D38" s="31"/>
      <c r="E38" s="32"/>
      <c r="F38" s="63"/>
      <c r="G38" s="33"/>
      <c r="H38" s="33"/>
      <c r="I38" s="33"/>
    </row>
    <row r="39" spans="2:9" s="12" customFormat="1" ht="75" x14ac:dyDescent="0.25">
      <c r="B39" s="48" t="s">
        <v>215</v>
      </c>
      <c r="C39" s="49" t="s">
        <v>201</v>
      </c>
      <c r="D39" s="50">
        <v>1</v>
      </c>
      <c r="E39" s="51" t="s">
        <v>32</v>
      </c>
      <c r="F39" s="52"/>
      <c r="G39" s="53">
        <f t="shared" ref="G39" si="17">ROUND(F39*1.21,2)</f>
        <v>0</v>
      </c>
      <c r="H39" s="53">
        <f t="shared" ref="H39" si="18">$D39*F39</f>
        <v>0</v>
      </c>
      <c r="I39" s="53">
        <f t="shared" ref="I39" si="19">H39*1.21</f>
        <v>0</v>
      </c>
    </row>
    <row r="40" spans="2:9" s="13" customFormat="1" x14ac:dyDescent="0.25">
      <c r="B40" s="29" t="s">
        <v>216</v>
      </c>
      <c r="C40" s="30" t="s">
        <v>63</v>
      </c>
      <c r="D40" s="31"/>
      <c r="E40" s="32"/>
      <c r="F40" s="63"/>
      <c r="G40" s="33"/>
      <c r="H40" s="33"/>
      <c r="I40" s="33"/>
    </row>
    <row r="41" spans="2:9" s="12" customFormat="1" ht="150" x14ac:dyDescent="0.25">
      <c r="B41" s="48" t="s">
        <v>217</v>
      </c>
      <c r="C41" s="49" t="s">
        <v>202</v>
      </c>
      <c r="D41" s="50">
        <v>1</v>
      </c>
      <c r="E41" s="51" t="s">
        <v>32</v>
      </c>
      <c r="F41" s="52"/>
      <c r="G41" s="53">
        <f t="shared" ref="G41" si="20">ROUND(F41*1.21,2)</f>
        <v>0</v>
      </c>
      <c r="H41" s="53">
        <f t="shared" ref="H41" si="21">$D41*F41</f>
        <v>0</v>
      </c>
      <c r="I41" s="53">
        <f t="shared" ref="I41" si="22">H41*1.21</f>
        <v>0</v>
      </c>
    </row>
    <row r="42" spans="2:9" s="13" customFormat="1" x14ac:dyDescent="0.25">
      <c r="B42" s="29" t="s">
        <v>218</v>
      </c>
      <c r="C42" s="30" t="s">
        <v>34</v>
      </c>
      <c r="D42" s="31"/>
      <c r="E42" s="32"/>
      <c r="F42" s="63"/>
      <c r="G42" s="33"/>
      <c r="H42" s="33"/>
      <c r="I42" s="33"/>
    </row>
    <row r="43" spans="2:9" s="12" customFormat="1" ht="90" x14ac:dyDescent="0.25">
      <c r="B43" s="48" t="s">
        <v>219</v>
      </c>
      <c r="C43" s="49" t="s">
        <v>204</v>
      </c>
      <c r="D43" s="50">
        <v>1</v>
      </c>
      <c r="E43" s="51" t="s">
        <v>32</v>
      </c>
      <c r="F43" s="52"/>
      <c r="G43" s="53">
        <f t="shared" ref="G43" si="23">ROUND(F43*1.21,2)</f>
        <v>0</v>
      </c>
      <c r="H43" s="53">
        <f t="shared" ref="H43" si="24">$D43*F43</f>
        <v>0</v>
      </c>
      <c r="I43" s="53">
        <f t="shared" ref="I43" si="25">H43*1.21</f>
        <v>0</v>
      </c>
    </row>
    <row r="44" spans="2:9" s="13" customFormat="1" x14ac:dyDescent="0.25">
      <c r="B44" s="29" t="s">
        <v>220</v>
      </c>
      <c r="C44" s="30" t="s">
        <v>68</v>
      </c>
      <c r="D44" s="31"/>
      <c r="E44" s="32"/>
      <c r="F44" s="63"/>
      <c r="G44" s="33"/>
      <c r="H44" s="33"/>
      <c r="I44" s="33"/>
    </row>
    <row r="45" spans="2:9" s="12" customFormat="1" ht="75" x14ac:dyDescent="0.25">
      <c r="B45" s="48" t="s">
        <v>221</v>
      </c>
      <c r="C45" s="49" t="s">
        <v>69</v>
      </c>
      <c r="D45" s="50">
        <v>1</v>
      </c>
      <c r="E45" s="51" t="s">
        <v>29</v>
      </c>
      <c r="F45" s="52"/>
      <c r="G45" s="53">
        <f t="shared" ref="G45" si="26">ROUND(F45*1.21,2)</f>
        <v>0</v>
      </c>
      <c r="H45" s="53">
        <f t="shared" ref="H45" si="27">$D45*F45</f>
        <v>0</v>
      </c>
      <c r="I45" s="53">
        <f t="shared" ref="I45" si="28">H45*1.21</f>
        <v>0</v>
      </c>
    </row>
    <row r="46" spans="2:9" s="13" customFormat="1" x14ac:dyDescent="0.25">
      <c r="B46" s="29" t="s">
        <v>222</v>
      </c>
      <c r="C46" s="30" t="s">
        <v>68</v>
      </c>
      <c r="D46" s="31"/>
      <c r="E46" s="32"/>
      <c r="F46" s="63"/>
      <c r="G46" s="33"/>
      <c r="H46" s="33"/>
      <c r="I46" s="33"/>
    </row>
    <row r="47" spans="2:9" s="12" customFormat="1" x14ac:dyDescent="0.25">
      <c r="B47" s="37" t="s">
        <v>223</v>
      </c>
      <c r="C47" s="36" t="s">
        <v>159</v>
      </c>
      <c r="D47" s="25">
        <v>1</v>
      </c>
      <c r="E47" s="26" t="s">
        <v>32</v>
      </c>
      <c r="F47" s="27"/>
      <c r="G47" s="28">
        <f t="shared" ref="G47:G48" si="29">ROUND(F47*1.21,2)</f>
        <v>0</v>
      </c>
      <c r="H47" s="28">
        <f t="shared" ref="H47:H48" si="30">$D47*F47</f>
        <v>0</v>
      </c>
      <c r="I47" s="28">
        <f t="shared" ref="I47:I48" si="31">H47*1.21</f>
        <v>0</v>
      </c>
    </row>
    <row r="48" spans="2:9" s="12" customFormat="1" x14ac:dyDescent="0.25">
      <c r="B48" s="39" t="s">
        <v>224</v>
      </c>
      <c r="C48" s="40" t="s">
        <v>160</v>
      </c>
      <c r="D48" s="21">
        <v>1</v>
      </c>
      <c r="E48" s="22" t="s">
        <v>32</v>
      </c>
      <c r="F48" s="23"/>
      <c r="G48" s="24">
        <f t="shared" si="29"/>
        <v>0</v>
      </c>
      <c r="H48" s="24">
        <f t="shared" si="30"/>
        <v>0</v>
      </c>
      <c r="I48" s="24">
        <f t="shared" si="31"/>
        <v>0</v>
      </c>
    </row>
    <row r="49" spans="2:9" x14ac:dyDescent="0.25">
      <c r="B49" s="19">
        <v>4</v>
      </c>
      <c r="C49" s="20" t="s">
        <v>36</v>
      </c>
      <c r="D49" s="14"/>
      <c r="E49" s="15"/>
      <c r="F49" s="62"/>
      <c r="G49" s="16"/>
      <c r="H49" s="16"/>
      <c r="I49" s="16"/>
    </row>
    <row r="50" spans="2:9" s="13" customFormat="1" x14ac:dyDescent="0.25">
      <c r="B50" s="29" t="s">
        <v>19</v>
      </c>
      <c r="C50" s="30" t="s">
        <v>78</v>
      </c>
      <c r="D50" s="31"/>
      <c r="E50" s="32"/>
      <c r="F50" s="63"/>
      <c r="G50" s="33"/>
      <c r="H50" s="33"/>
      <c r="I50" s="33"/>
    </row>
    <row r="51" spans="2:9" s="12" customFormat="1" ht="405" x14ac:dyDescent="0.25">
      <c r="B51" s="77" t="s">
        <v>66</v>
      </c>
      <c r="C51" s="78" t="s">
        <v>205</v>
      </c>
      <c r="D51" s="79">
        <v>2</v>
      </c>
      <c r="E51" s="80" t="s">
        <v>29</v>
      </c>
      <c r="F51" s="81"/>
      <c r="G51" s="82">
        <f t="shared" ref="G51:G55" si="32">ROUND(F51*1.21,2)</f>
        <v>0</v>
      </c>
      <c r="H51" s="82">
        <f t="shared" ref="H51:H53" si="33">$D51*F51</f>
        <v>0</v>
      </c>
      <c r="I51" s="82">
        <f t="shared" ref="I51:I55" si="34">H51*1.21</f>
        <v>0</v>
      </c>
    </row>
    <row r="52" spans="2:9" s="12" customFormat="1" ht="405" x14ac:dyDescent="0.25">
      <c r="B52" s="37" t="s">
        <v>228</v>
      </c>
      <c r="C52" s="36" t="s">
        <v>208</v>
      </c>
      <c r="D52" s="25">
        <v>2</v>
      </c>
      <c r="E52" s="26" t="s">
        <v>29</v>
      </c>
      <c r="F52" s="27"/>
      <c r="G52" s="28">
        <f t="shared" si="32"/>
        <v>0</v>
      </c>
      <c r="H52" s="28">
        <f t="shared" si="33"/>
        <v>0</v>
      </c>
      <c r="I52" s="28">
        <f t="shared" si="34"/>
        <v>0</v>
      </c>
    </row>
    <row r="53" spans="2:9" s="12" customFormat="1" ht="135" x14ac:dyDescent="0.25">
      <c r="B53" s="48" t="s">
        <v>229</v>
      </c>
      <c r="C53" s="75" t="s">
        <v>207</v>
      </c>
      <c r="D53" s="50">
        <v>1</v>
      </c>
      <c r="E53" s="51" t="s">
        <v>29</v>
      </c>
      <c r="F53" s="52"/>
      <c r="G53" s="53">
        <f t="shared" si="32"/>
        <v>0</v>
      </c>
      <c r="H53" s="53">
        <f t="shared" si="33"/>
        <v>0</v>
      </c>
      <c r="I53" s="53">
        <f t="shared" si="34"/>
        <v>0</v>
      </c>
    </row>
    <row r="54" spans="2:9" s="13" customFormat="1" x14ac:dyDescent="0.25">
      <c r="B54" s="29" t="s">
        <v>20</v>
      </c>
      <c r="C54" s="30" t="s">
        <v>79</v>
      </c>
      <c r="D54" s="31"/>
      <c r="E54" s="32"/>
      <c r="F54" s="34"/>
      <c r="G54" s="35"/>
      <c r="H54" s="35"/>
      <c r="I54" s="35"/>
    </row>
    <row r="55" spans="2:9" s="12" customFormat="1" x14ac:dyDescent="0.25">
      <c r="B55" s="39" t="s">
        <v>71</v>
      </c>
      <c r="C55" s="40" t="s">
        <v>80</v>
      </c>
      <c r="D55" s="21">
        <v>1</v>
      </c>
      <c r="E55" s="22" t="s">
        <v>32</v>
      </c>
      <c r="F55" s="23"/>
      <c r="G55" s="24">
        <f t="shared" si="32"/>
        <v>0</v>
      </c>
      <c r="H55" s="24">
        <f t="shared" ref="H55" si="35">$D55*F55</f>
        <v>0</v>
      </c>
      <c r="I55" s="24">
        <f t="shared" si="34"/>
        <v>0</v>
      </c>
    </row>
    <row r="56" spans="2:9" x14ac:dyDescent="0.25">
      <c r="B56" s="19">
        <v>5</v>
      </c>
      <c r="C56" s="20" t="s">
        <v>76</v>
      </c>
      <c r="D56" s="14"/>
      <c r="E56" s="15"/>
      <c r="F56" s="17"/>
      <c r="G56" s="18"/>
      <c r="H56" s="18"/>
      <c r="I56" s="18"/>
    </row>
    <row r="57" spans="2:9" s="13" customFormat="1" x14ac:dyDescent="0.25">
      <c r="B57" s="42" t="s">
        <v>23</v>
      </c>
      <c r="C57" s="43" t="s">
        <v>37</v>
      </c>
      <c r="D57" s="44"/>
      <c r="E57" s="45"/>
      <c r="F57" s="46"/>
      <c r="G57" s="47"/>
      <c r="H57" s="47"/>
      <c r="I57" s="47"/>
    </row>
    <row r="58" spans="2:9" s="12" customFormat="1" ht="30" x14ac:dyDescent="0.25">
      <c r="B58" s="48" t="s">
        <v>70</v>
      </c>
      <c r="C58" s="75" t="s">
        <v>153</v>
      </c>
      <c r="D58" s="50">
        <v>1</v>
      </c>
      <c r="E58" s="51" t="s">
        <v>32</v>
      </c>
      <c r="F58" s="52"/>
      <c r="G58" s="53">
        <f t="shared" ref="G58" si="36">ROUND(F58*1.21,2)</f>
        <v>0</v>
      </c>
      <c r="H58" s="53">
        <f t="shared" ref="H58" si="37">$D58*F58</f>
        <v>0</v>
      </c>
      <c r="I58" s="53">
        <f t="shared" ref="I58" si="38">H58*1.21</f>
        <v>0</v>
      </c>
    </row>
    <row r="59" spans="2:9" s="13" customFormat="1" x14ac:dyDescent="0.25">
      <c r="B59" s="29" t="s">
        <v>24</v>
      </c>
      <c r="C59" s="30" t="s">
        <v>117</v>
      </c>
      <c r="D59" s="31"/>
      <c r="E59" s="32"/>
      <c r="F59" s="34"/>
      <c r="G59" s="35"/>
      <c r="H59" s="35"/>
      <c r="I59" s="35"/>
    </row>
    <row r="60" spans="2:9" s="12" customFormat="1" ht="120" x14ac:dyDescent="0.25">
      <c r="B60" s="37" t="s">
        <v>194</v>
      </c>
      <c r="C60" s="36" t="s">
        <v>118</v>
      </c>
      <c r="D60" s="25">
        <v>1</v>
      </c>
      <c r="E60" s="26" t="s">
        <v>32</v>
      </c>
      <c r="F60" s="27"/>
      <c r="G60" s="28">
        <f t="shared" ref="G60:G61" si="39">ROUND(F60*1.21,2)</f>
        <v>0</v>
      </c>
      <c r="H60" s="28">
        <f t="shared" ref="H60:H61" si="40">ROUND($D60*F60,2)</f>
        <v>0</v>
      </c>
      <c r="I60" s="28">
        <f t="shared" ref="I60:I61" si="41">ROUND(H60*1.21,2)</f>
        <v>0</v>
      </c>
    </row>
    <row r="61" spans="2:9" s="12" customFormat="1" ht="195" x14ac:dyDescent="0.25">
      <c r="B61" s="48" t="s">
        <v>195</v>
      </c>
      <c r="C61" s="75" t="s">
        <v>119</v>
      </c>
      <c r="D61" s="50">
        <v>1</v>
      </c>
      <c r="E61" s="51" t="s">
        <v>32</v>
      </c>
      <c r="F61" s="52"/>
      <c r="G61" s="53">
        <f t="shared" si="39"/>
        <v>0</v>
      </c>
      <c r="H61" s="53">
        <f t="shared" si="40"/>
        <v>0</v>
      </c>
      <c r="I61" s="53">
        <f t="shared" si="41"/>
        <v>0</v>
      </c>
    </row>
    <row r="62" spans="2:9" s="13" customFormat="1" x14ac:dyDescent="0.25">
      <c r="B62" s="29" t="s">
        <v>198</v>
      </c>
      <c r="C62" s="30" t="s">
        <v>154</v>
      </c>
      <c r="D62" s="31"/>
      <c r="E62" s="32"/>
      <c r="F62" s="34"/>
      <c r="G62" s="35"/>
      <c r="H62" s="35"/>
      <c r="I62" s="35"/>
    </row>
    <row r="63" spans="2:9" s="12" customFormat="1" ht="30" x14ac:dyDescent="0.25">
      <c r="B63" s="48" t="s">
        <v>225</v>
      </c>
      <c r="C63" s="75" t="s">
        <v>155</v>
      </c>
      <c r="D63" s="50">
        <v>1</v>
      </c>
      <c r="E63" s="51" t="s">
        <v>32</v>
      </c>
      <c r="F63" s="52"/>
      <c r="G63" s="53">
        <f t="shared" ref="G63" si="42">ROUND(F63*1.21,2)</f>
        <v>0</v>
      </c>
      <c r="H63" s="53">
        <f t="shared" ref="H63" si="43">$D63*F63</f>
        <v>0</v>
      </c>
      <c r="I63" s="53">
        <f t="shared" ref="I63" si="44">H63*1.21</f>
        <v>0</v>
      </c>
    </row>
    <row r="64" spans="2:9" s="13" customFormat="1" x14ac:dyDescent="0.25">
      <c r="B64" s="29" t="s">
        <v>226</v>
      </c>
      <c r="C64" s="30" t="s">
        <v>38</v>
      </c>
      <c r="D64" s="31"/>
      <c r="E64" s="32"/>
      <c r="F64" s="34"/>
      <c r="G64" s="35"/>
      <c r="H64" s="35"/>
      <c r="I64" s="35"/>
    </row>
    <row r="65" spans="2:9" s="12" customFormat="1" ht="45" x14ac:dyDescent="0.25">
      <c r="B65" s="39" t="s">
        <v>227</v>
      </c>
      <c r="C65" s="40" t="s">
        <v>152</v>
      </c>
      <c r="D65" s="21">
        <v>1</v>
      </c>
      <c r="E65" s="22" t="s">
        <v>32</v>
      </c>
      <c r="F65" s="23"/>
      <c r="G65" s="24">
        <f t="shared" ref="G65" si="45">ROUND(F65*1.21,2)</f>
        <v>0</v>
      </c>
      <c r="H65" s="24">
        <f t="shared" ref="H65" si="46">$D65*F65</f>
        <v>0</v>
      </c>
      <c r="I65" s="24">
        <f t="shared" ref="I65" si="47">H65*1.21</f>
        <v>0</v>
      </c>
    </row>
    <row r="66" spans="2:9" ht="15.75" x14ac:dyDescent="0.25">
      <c r="B66" s="92" t="s">
        <v>25</v>
      </c>
      <c r="C66" s="93"/>
      <c r="D66" s="93"/>
      <c r="E66" s="94"/>
      <c r="F66" s="86"/>
      <c r="G66" s="87"/>
      <c r="H66" s="11">
        <f>SUM(H16:H65)</f>
        <v>0</v>
      </c>
      <c r="I66" s="11">
        <f>SUM(I16:I65)</f>
        <v>0</v>
      </c>
    </row>
  </sheetData>
  <mergeCells count="9">
    <mergeCell ref="B8:C8"/>
    <mergeCell ref="D8:E8"/>
    <mergeCell ref="B66:E66"/>
    <mergeCell ref="F66:G66"/>
    <mergeCell ref="B1:C1"/>
    <mergeCell ref="B2:I2"/>
    <mergeCell ref="B3:E3"/>
    <mergeCell ref="D5:I5"/>
    <mergeCell ref="F7:I7"/>
  </mergeCells>
  <phoneticPr fontId="14" type="noConversion"/>
  <pageMargins left="0.70866141732283472" right="0.70866141732283472" top="0.74803149606299213" bottom="0.74803149606299213" header="0.31496062992125984" footer="0.31496062992125984"/>
  <pageSetup paperSize="9" scale="58" fitToHeight="0"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13"/>
  <sheetViews>
    <sheetView showGridLines="0" zoomScaleNormal="100" workbookViewId="0">
      <selection activeCell="F9" sqref="F9:I9"/>
    </sheetView>
  </sheetViews>
  <sheetFormatPr baseColWidth="10" defaultColWidth="11.42578125" defaultRowHeight="15" x14ac:dyDescent="0.25"/>
  <cols>
    <col min="1" max="1" width="2.7109375" style="1" customWidth="1"/>
    <col min="2" max="2" width="6.7109375" style="1" customWidth="1"/>
    <col min="3" max="3" width="70.7109375" style="1" customWidth="1"/>
    <col min="4" max="4" width="6.7109375" style="1" customWidth="1"/>
    <col min="5" max="5" width="5.7109375" style="1" customWidth="1"/>
    <col min="6" max="9" width="15.7109375" style="1" customWidth="1"/>
    <col min="10" max="16384" width="11.42578125" style="1"/>
  </cols>
  <sheetData>
    <row r="1" spans="2:9" ht="48" customHeight="1" x14ac:dyDescent="0.35">
      <c r="B1" s="88"/>
      <c r="C1" s="88"/>
    </row>
    <row r="2" spans="2:9" ht="42" customHeight="1" x14ac:dyDescent="0.25">
      <c r="B2" s="89" t="s">
        <v>234</v>
      </c>
      <c r="C2" s="89"/>
      <c r="D2" s="89"/>
      <c r="E2" s="89"/>
      <c r="F2" s="89"/>
      <c r="G2" s="89"/>
      <c r="H2" s="89"/>
      <c r="I2" s="89"/>
    </row>
    <row r="3" spans="2:9" ht="21" hidden="1" customHeight="1" x14ac:dyDescent="0.25">
      <c r="B3" s="89" t="s">
        <v>1</v>
      </c>
      <c r="C3" s="90"/>
      <c r="D3" s="90"/>
      <c r="E3" s="90"/>
    </row>
    <row r="4" spans="2:9" ht="21" hidden="1" customHeight="1" x14ac:dyDescent="0.25">
      <c r="B4" s="2"/>
      <c r="C4" s="3"/>
      <c r="D4" s="3"/>
      <c r="E4" s="3"/>
    </row>
    <row r="5" spans="2:9" s="4" customFormat="1" ht="21" hidden="1" customHeight="1" x14ac:dyDescent="0.25">
      <c r="C5" s="5" t="s">
        <v>2</v>
      </c>
      <c r="D5" s="91"/>
      <c r="E5" s="91"/>
      <c r="F5" s="91"/>
      <c r="G5" s="91"/>
      <c r="H5" s="91"/>
      <c r="I5" s="91"/>
    </row>
    <row r="6" spans="2:9" ht="21" customHeight="1" x14ac:dyDescent="0.25">
      <c r="B6" s="2"/>
      <c r="C6" s="3"/>
      <c r="D6" s="3"/>
      <c r="E6" s="3"/>
    </row>
    <row r="7" spans="2:9" ht="21" x14ac:dyDescent="0.25">
      <c r="B7" s="2"/>
      <c r="C7" s="3"/>
      <c r="D7" s="3"/>
      <c r="E7" s="3"/>
      <c r="F7" s="92" t="s">
        <v>3</v>
      </c>
      <c r="G7" s="93"/>
      <c r="H7" s="93"/>
      <c r="I7" s="94"/>
    </row>
    <row r="8" spans="2:9" s="6" customFormat="1" ht="30" x14ac:dyDescent="0.25">
      <c r="B8" s="86" t="s">
        <v>4</v>
      </c>
      <c r="C8" s="87"/>
      <c r="D8" s="86" t="s">
        <v>5</v>
      </c>
      <c r="E8" s="87"/>
      <c r="F8" s="59" t="s">
        <v>6</v>
      </c>
      <c r="G8" s="59" t="s">
        <v>7</v>
      </c>
      <c r="H8" s="59" t="s">
        <v>8</v>
      </c>
      <c r="I8" s="59" t="s">
        <v>9</v>
      </c>
    </row>
    <row r="9" spans="2:9" x14ac:dyDescent="0.25">
      <c r="B9" s="19">
        <v>1</v>
      </c>
      <c r="C9" s="20" t="s">
        <v>123</v>
      </c>
      <c r="D9" s="14"/>
      <c r="E9" s="15"/>
      <c r="F9" s="62"/>
      <c r="G9" s="16"/>
      <c r="H9" s="16"/>
      <c r="I9" s="16"/>
    </row>
    <row r="10" spans="2:9" ht="60" x14ac:dyDescent="0.25">
      <c r="B10" s="37" t="s">
        <v>10</v>
      </c>
      <c r="C10" s="36" t="s">
        <v>126</v>
      </c>
      <c r="D10" s="25">
        <v>1</v>
      </c>
      <c r="E10" s="26" t="s">
        <v>32</v>
      </c>
      <c r="F10" s="27"/>
      <c r="G10" s="28">
        <f t="shared" ref="G10:G11" si="0">ROUND(F10*1.21,2)</f>
        <v>0</v>
      </c>
      <c r="H10" s="28">
        <f t="shared" ref="H10:H11" si="1">ROUND($D10*F10,2)</f>
        <v>0</v>
      </c>
      <c r="I10" s="28">
        <f t="shared" ref="I10:I11" si="2">ROUND(H10*1.21,2)</f>
        <v>0</v>
      </c>
    </row>
    <row r="11" spans="2:9" ht="30" x14ac:dyDescent="0.25">
      <c r="B11" s="37" t="s">
        <v>12</v>
      </c>
      <c r="C11" s="36" t="s">
        <v>124</v>
      </c>
      <c r="D11" s="25">
        <v>1</v>
      </c>
      <c r="E11" s="26" t="s">
        <v>32</v>
      </c>
      <c r="F11" s="27"/>
      <c r="G11" s="28">
        <f t="shared" si="0"/>
        <v>0</v>
      </c>
      <c r="H11" s="28">
        <f t="shared" si="1"/>
        <v>0</v>
      </c>
      <c r="I11" s="28">
        <f t="shared" si="2"/>
        <v>0</v>
      </c>
    </row>
    <row r="12" spans="2:9" ht="75" x14ac:dyDescent="0.25">
      <c r="B12" s="37" t="s">
        <v>83</v>
      </c>
      <c r="C12" s="36" t="s">
        <v>125</v>
      </c>
      <c r="D12" s="25">
        <v>1</v>
      </c>
      <c r="E12" s="26" t="s">
        <v>32</v>
      </c>
      <c r="F12" s="27"/>
      <c r="G12" s="28">
        <f t="shared" ref="G12" si="3">ROUND(F12*1.21,2)</f>
        <v>0</v>
      </c>
      <c r="H12" s="28">
        <f t="shared" ref="H12" si="4">ROUND($D12*F12,2)</f>
        <v>0</v>
      </c>
      <c r="I12" s="28">
        <f t="shared" ref="I12" si="5">ROUND(H12*1.21,2)</f>
        <v>0</v>
      </c>
    </row>
    <row r="13" spans="2:9" ht="15.75" x14ac:dyDescent="0.25">
      <c r="B13" s="92" t="s">
        <v>25</v>
      </c>
      <c r="C13" s="93"/>
      <c r="D13" s="93"/>
      <c r="E13" s="94"/>
      <c r="F13" s="86"/>
      <c r="G13" s="87"/>
      <c r="H13" s="11">
        <f>SUM(H9:H12)</f>
        <v>0</v>
      </c>
      <c r="I13" s="11">
        <f>SUM(I9:I12)</f>
        <v>0</v>
      </c>
    </row>
  </sheetData>
  <mergeCells count="9">
    <mergeCell ref="F13:G13"/>
    <mergeCell ref="B1:C1"/>
    <mergeCell ref="B2:I2"/>
    <mergeCell ref="B3:E3"/>
    <mergeCell ref="D5:I5"/>
    <mergeCell ref="F7:I7"/>
    <mergeCell ref="B8:C8"/>
    <mergeCell ref="D8:E8"/>
    <mergeCell ref="B13:E13"/>
  </mergeCells>
  <pageMargins left="0.70866141732283472" right="0.70866141732283472" top="0.74803149606299213" bottom="0.74803149606299213" header="0.31496062992125984" footer="0.31496062992125984"/>
  <pageSetup paperSize="9" scale="58" fitToHeight="0"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11"/>
  <sheetViews>
    <sheetView showGridLines="0" zoomScaleNormal="100" workbookViewId="0">
      <selection activeCell="F16" sqref="F16"/>
    </sheetView>
  </sheetViews>
  <sheetFormatPr baseColWidth="10" defaultColWidth="11.42578125" defaultRowHeight="15" x14ac:dyDescent="0.25"/>
  <cols>
    <col min="1" max="1" width="2.7109375" style="1" customWidth="1"/>
    <col min="2" max="2" width="6.7109375" style="1" customWidth="1"/>
    <col min="3" max="3" width="70.7109375" style="1" customWidth="1"/>
    <col min="4" max="4" width="6.7109375" style="1" customWidth="1"/>
    <col min="5" max="5" width="5.7109375" style="1" customWidth="1"/>
    <col min="6" max="9" width="15.7109375" style="1" customWidth="1"/>
    <col min="10" max="16384" width="11.42578125" style="1"/>
  </cols>
  <sheetData>
    <row r="1" spans="2:9" ht="48" customHeight="1" x14ac:dyDescent="0.35">
      <c r="B1" s="88"/>
      <c r="C1" s="88"/>
    </row>
    <row r="2" spans="2:9" ht="42" customHeight="1" x14ac:dyDescent="0.25">
      <c r="B2" s="89" t="s">
        <v>0</v>
      </c>
      <c r="C2" s="89"/>
      <c r="D2" s="89"/>
      <c r="E2" s="89"/>
      <c r="F2" s="89"/>
      <c r="G2" s="89"/>
      <c r="H2" s="89"/>
      <c r="I2" s="89"/>
    </row>
    <row r="3" spans="2:9" ht="21" hidden="1" customHeight="1" x14ac:dyDescent="0.25">
      <c r="B3" s="89" t="s">
        <v>1</v>
      </c>
      <c r="C3" s="90"/>
      <c r="D3" s="90"/>
      <c r="E3" s="90"/>
    </row>
    <row r="4" spans="2:9" ht="21" hidden="1" customHeight="1" x14ac:dyDescent="0.25">
      <c r="B4" s="2"/>
      <c r="C4" s="3"/>
      <c r="D4" s="3"/>
      <c r="E4" s="3"/>
    </row>
    <row r="5" spans="2:9" s="4" customFormat="1" ht="21" hidden="1" customHeight="1" x14ac:dyDescent="0.25">
      <c r="C5" s="5" t="s">
        <v>2</v>
      </c>
      <c r="D5" s="91"/>
      <c r="E5" s="91"/>
      <c r="F5" s="91"/>
      <c r="G5" s="91"/>
      <c r="H5" s="91"/>
      <c r="I5" s="91"/>
    </row>
    <row r="6" spans="2:9" ht="21" customHeight="1" x14ac:dyDescent="0.25">
      <c r="B6" s="2"/>
      <c r="C6" s="3"/>
      <c r="D6" s="3"/>
      <c r="E6" s="3"/>
    </row>
    <row r="7" spans="2:9" ht="21" x14ac:dyDescent="0.25">
      <c r="B7" s="2"/>
      <c r="C7" s="3"/>
      <c r="D7" s="3"/>
      <c r="E7" s="3"/>
      <c r="F7" s="92" t="s">
        <v>3</v>
      </c>
      <c r="G7" s="93"/>
      <c r="H7" s="93"/>
      <c r="I7" s="94"/>
    </row>
    <row r="8" spans="2:9" s="6" customFormat="1" ht="30" x14ac:dyDescent="0.25">
      <c r="B8" s="86" t="s">
        <v>4</v>
      </c>
      <c r="C8" s="87"/>
      <c r="D8" s="86" t="s">
        <v>5</v>
      </c>
      <c r="E8" s="87"/>
      <c r="F8" s="59" t="s">
        <v>6</v>
      </c>
      <c r="G8" s="59" t="s">
        <v>7</v>
      </c>
      <c r="H8" s="59" t="s">
        <v>8</v>
      </c>
      <c r="I8" s="59" t="s">
        <v>9</v>
      </c>
    </row>
    <row r="9" spans="2:9" x14ac:dyDescent="0.25">
      <c r="B9" s="19">
        <v>1</v>
      </c>
      <c r="C9" s="20" t="s">
        <v>97</v>
      </c>
      <c r="D9" s="14"/>
      <c r="E9" s="15"/>
      <c r="F9" s="62"/>
      <c r="G9" s="16"/>
      <c r="H9" s="16"/>
      <c r="I9" s="16"/>
    </row>
    <row r="10" spans="2:9" ht="150" x14ac:dyDescent="0.25">
      <c r="B10" s="37" t="s">
        <v>10</v>
      </c>
      <c r="C10" s="36" t="s">
        <v>122</v>
      </c>
      <c r="D10" s="25">
        <v>1</v>
      </c>
      <c r="E10" s="26" t="s">
        <v>32</v>
      </c>
      <c r="F10" s="27"/>
      <c r="G10" s="28">
        <f t="shared" ref="G10" si="0">ROUND(F10*1.21,2)</f>
        <v>0</v>
      </c>
      <c r="H10" s="28">
        <f t="shared" ref="H10" si="1">ROUND($D10*F10,2)</f>
        <v>0</v>
      </c>
      <c r="I10" s="28">
        <f t="shared" ref="I10" si="2">ROUND(H10*1.21,2)</f>
        <v>0</v>
      </c>
    </row>
    <row r="11" spans="2:9" ht="15.75" x14ac:dyDescent="0.25">
      <c r="B11" s="92" t="s">
        <v>25</v>
      </c>
      <c r="C11" s="93"/>
      <c r="D11" s="93"/>
      <c r="E11" s="94"/>
      <c r="F11" s="86"/>
      <c r="G11" s="87"/>
      <c r="H11" s="11">
        <f>SUM(H9:H10)</f>
        <v>0</v>
      </c>
      <c r="I11" s="11">
        <f>SUM(I9:I10)</f>
        <v>0</v>
      </c>
    </row>
  </sheetData>
  <mergeCells count="9">
    <mergeCell ref="F11:G11"/>
    <mergeCell ref="B1:C1"/>
    <mergeCell ref="B2:I2"/>
    <mergeCell ref="B3:E3"/>
    <mergeCell ref="D5:I5"/>
    <mergeCell ref="F7:I7"/>
    <mergeCell ref="B8:C8"/>
    <mergeCell ref="D8:E8"/>
    <mergeCell ref="B11:E11"/>
  </mergeCells>
  <pageMargins left="0.70866141732283472" right="0.70866141732283472" top="0.74803149606299213" bottom="0.74803149606299213" header="0.31496062992125984" footer="0.31496062992125984"/>
  <pageSetup paperSize="9" scale="58"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Trasllat Oficines FTA</vt:lpstr>
      <vt:lpstr>Magatzem FTA</vt:lpstr>
      <vt:lpstr>DPiV</vt:lpstr>
      <vt:lpstr>Comunicació</vt:lpstr>
      <vt:lpstr>Sala d'actes</vt:lpstr>
      <vt:lpstr>REDIS</vt:lpstr>
      <vt:lpstr>Comunicació!Área_de_impresión</vt:lpstr>
      <vt:lpstr>DPiV!Área_de_impresión</vt:lpstr>
      <vt:lpstr>'Magatzem FTA'!Área_de_impresión</vt:lpstr>
      <vt:lpstr>REDIS!Área_de_impresión</vt:lpstr>
      <vt:lpstr>'Sala d''actes'!Área_de_impresión</vt:lpstr>
      <vt:lpstr>'Trasllat Oficines FTA'!Área_de_impresión</vt:lpstr>
      <vt:lpstr>Comunicació!Títulos_a_imprimir</vt:lpstr>
      <vt:lpstr>DPiV!Títulos_a_imprimir</vt:lpstr>
      <vt:lpstr>'Magatzem FTA'!Títulos_a_imprimir</vt:lpstr>
      <vt:lpstr>REDIS!Títulos_a_imprimir</vt:lpstr>
      <vt:lpstr>'Sala d''actes'!Títulos_a_imprimir</vt:lpstr>
      <vt:lpstr>'Trasllat Oficines FTA'!Títulos_a_imprimir</vt:lpstr>
    </vt:vector>
  </TitlesOfParts>
  <Company>BST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 Morera Salvat</dc:creator>
  <cp:lastModifiedBy>Administrador</cp:lastModifiedBy>
  <dcterms:created xsi:type="dcterms:W3CDTF">2025-03-07T13:03:05Z</dcterms:created>
  <dcterms:modified xsi:type="dcterms:W3CDTF">2025-05-30T11:00:38Z</dcterms:modified>
</cp:coreProperties>
</file>